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20" windowWidth="20730" windowHeight="10215" tabRatio="930" firstSheet="17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Q21" i="73" l="1"/>
  <c r="Q26" i="73" l="1"/>
  <c r="Q27" i="73" l="1"/>
  <c r="R21" i="73" l="1"/>
  <c r="R27" i="73"/>
  <c r="R26" i="73" s="1"/>
  <c r="Y27" i="73" l="1"/>
  <c r="X27" i="73"/>
  <c r="W27" i="73"/>
  <c r="W26" i="73" s="1"/>
  <c r="W21" i="73" s="1"/>
  <c r="V27" i="73"/>
  <c r="V26" i="73" s="1"/>
  <c r="V21" i="73" s="1"/>
  <c r="U27" i="73"/>
  <c r="T27" i="73"/>
  <c r="Y26" i="73"/>
  <c r="Y21" i="73" s="1"/>
  <c r="X26" i="73"/>
  <c r="X21" i="73" s="1"/>
  <c r="U26" i="73"/>
  <c r="U21" i="73" s="1"/>
  <c r="T26" i="73"/>
  <c r="T21" i="73" s="1"/>
  <c r="S27" i="73"/>
  <c r="S26" i="73" s="1"/>
  <c r="S21" i="73" s="1"/>
  <c r="Q21" i="66" l="1"/>
  <c r="R21" i="66"/>
  <c r="S21" i="66"/>
  <c r="T21" i="66"/>
  <c r="U21" i="66"/>
  <c r="V21" i="66"/>
  <c r="AC23" i="24" l="1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 s="1"/>
  <c r="P22" i="24"/>
  <c r="P21" i="24"/>
  <c r="AC29" i="18" l="1"/>
  <c r="AC28" i="18"/>
  <c r="AA21" i="24" l="1"/>
  <c r="Z21" i="24"/>
  <c r="Y21" i="24"/>
  <c r="X21" i="24"/>
  <c r="W21" i="24"/>
  <c r="V21" i="24"/>
  <c r="U21" i="24"/>
  <c r="T21" i="24"/>
  <c r="S21" i="24"/>
  <c r="R21" i="24"/>
  <c r="Q21" i="24"/>
  <c r="P27" i="24"/>
  <c r="P26" i="24" s="1"/>
  <c r="P29" i="18" l="1"/>
  <c r="P28" i="18"/>
  <c r="P27" i="18"/>
  <c r="AC27" i="18" s="1"/>
  <c r="P26" i="18"/>
  <c r="AC26" i="18" s="1"/>
  <c r="P25" i="18"/>
  <c r="AC25" i="18" s="1"/>
  <c r="P24" i="18"/>
  <c r="AC24" i="18" s="1"/>
  <c r="P23" i="18"/>
  <c r="AC23" i="18" s="1"/>
  <c r="P22" i="18"/>
  <c r="AC22" i="18" s="1"/>
  <c r="P21" i="18"/>
  <c r="AC21" i="18" s="1"/>
  <c r="R24" i="71" l="1"/>
  <c r="R23" i="71" s="1"/>
  <c r="R21" i="71" s="1"/>
  <c r="Q24" i="71"/>
  <c r="Q23" i="71" s="1"/>
  <c r="Q21" i="71" s="1"/>
  <c r="P24" i="71"/>
  <c r="P23" i="71" s="1"/>
  <c r="P21" i="71" s="1"/>
  <c r="AE42" i="34" l="1"/>
  <c r="AE41" i="34"/>
  <c r="AE40" i="34"/>
  <c r="AE39" i="34"/>
  <c r="AE38" i="34"/>
  <c r="AE37" i="34"/>
  <c r="AE36" i="34"/>
  <c r="AE35" i="34"/>
  <c r="AE34" i="34"/>
  <c r="AE33" i="34"/>
  <c r="AE32" i="34"/>
  <c r="AE31" i="34"/>
  <c r="AE30" i="34"/>
  <c r="AE29" i="34"/>
  <c r="AE28" i="34"/>
  <c r="AE27" i="34"/>
  <c r="AE26" i="34"/>
  <c r="AE25" i="34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B21" i="66" l="1"/>
  <c r="AA21" i="66"/>
  <c r="Z21" i="66"/>
  <c r="Y21" i="66"/>
  <c r="X21" i="66"/>
  <c r="W21" i="66"/>
  <c r="R22" i="51" l="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X27" i="45" s="1"/>
  <c r="P28" i="45"/>
  <c r="X28" i="45" s="1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P36" i="45"/>
  <c r="X36" i="45" s="1"/>
  <c r="P37" i="45"/>
  <c r="X37" i="45" s="1"/>
  <c r="P38" i="45"/>
  <c r="X38" i="45" s="1"/>
  <c r="P39" i="45"/>
  <c r="X39" i="45" s="1"/>
  <c r="P21" i="45"/>
  <c r="X21" i="45" s="1"/>
  <c r="X35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<sst xmlns="http://schemas.openxmlformats.org/spreadsheetml/2006/main" count="16607" uniqueCount="11236">
  <si>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</si>
  <si>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</si>
  <si>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</si>
  <si>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</si>
  <si>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</si>
  <si>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</si>
  <si>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</si>
  <si>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</si>
  <si>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</si>
  <si>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</si>
  <si>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</si>
  <si>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</si>
  <si>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</si>
  <si>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</si>
  <si>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</si>
  <si>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</si>
  <si>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</si>
  <si>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</si>
  <si>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</si>
  <si>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</si>
  <si>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</si>
  <si>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</si>
  <si>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</si>
  <si>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</si>
  <si>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</si>
  <si>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</si>
  <si>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</si>
  <si>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</si>
  <si>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</si>
  <si>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</si>
  <si>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</si>
  <si>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</si>
  <si>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</si>
  <si>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</si>
  <si>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</si>
  <si>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</si>
  <si>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</si>
  <si>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</si>
  <si>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</si>
  <si>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</si>
  <si>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</si>
  <si>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</si>
  <si>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</si>
  <si>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</si>
  <si>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</si>
  <si>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</si>
  <si>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</si>
  <si>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</si>
  <si>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</si>
  <si>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</si>
  <si>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</si>
  <si>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</si>
  <si>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</si>
  <si>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</si>
  <si>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</si>
  <si>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</si>
  <si>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</si>
  <si>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</si>
  <si>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</si>
  <si>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</si>
  <si>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</si>
  <si>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</si>
  <si>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</si>
  <si>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</si>
  <si>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</si>
  <si>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</si>
  <si>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</si>
  <si>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</si>
  <si>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</si>
  <si>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</si>
  <si>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</si>
  <si>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</si>
  <si>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</si>
  <si>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</si>
  <si>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</si>
  <si>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</si>
  <si>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</si>
  <si>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</si>
  <si>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</si>
  <si>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</si>
  <si>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</si>
  <si>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</si>
  <si>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</si>
  <si>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</si>
  <si>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</si>
  <si>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</si>
  <si>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</si>
  <si>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</si>
  <si>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</si>
  <si>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</si>
  <si>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</si>
  <si>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</si>
  <si>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</si>
  <si>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</si>
  <si>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</si>
  <si>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</si>
  <si>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</si>
  <si>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</si>
  <si>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</si>
  <si>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</si>
  <si>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</si>
  <si>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</si>
  <si>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</si>
  <si>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</si>
  <si>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</si>
  <si>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</si>
  <si>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</si>
  <si>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</si>
  <si>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</si>
  <si>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</si>
  <si>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</si>
  <si>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</si>
  <si>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</si>
  <si>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</si>
  <si>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</si>
  <si>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</si>
  <si>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</si>
  <si>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</si>
  <si>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</si>
  <si>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</si>
  <si>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</si>
  <si>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</si>
  <si>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</si>
  <si>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</si>
  <si>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</si>
  <si>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</si>
  <si>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</si>
  <si>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</si>
  <si>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</si>
  <si>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</si>
  <si>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</si>
  <si>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</si>
  <si>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</si>
  <si>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</si>
  <si>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</si>
  <si>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</si>
  <si>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</si>
  <si>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</si>
  <si>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</si>
  <si>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</si>
  <si>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</si>
  <si>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</si>
  <si>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</si>
  <si>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</si>
  <si>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</si>
  <si>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</si>
  <si>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</si>
  <si>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</si>
  <si>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</si>
  <si>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</si>
  <si>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</si>
  <si>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</si>
  <si>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</si>
  <si>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</si>
  <si>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</si>
  <si>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</si>
  <si>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</si>
  <si>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</si>
  <si>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</si>
  <si>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</si>
  <si>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</si>
  <si>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</si>
  <si>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</si>
  <si>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</si>
  <si>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</si>
  <si>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</si>
  <si>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</si>
  <si>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</si>
  <si>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</si>
  <si>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</si>
  <si>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</si>
  <si>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</si>
  <si>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</si>
  <si>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</si>
  <si>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</si>
  <si>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</si>
  <si>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</si>
  <si>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</si>
  <si>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</si>
  <si>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</si>
  <si>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</si>
  <si>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</si>
  <si>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</si>
  <si>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</si>
  <si>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</si>
  <si>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</si>
  <si>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</si>
  <si>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</si>
  <si>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</si>
  <si>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</si>
  <si>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</si>
  <si>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</si>
  <si>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</si>
  <si>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</si>
  <si>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</si>
  <si>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</si>
  <si>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</si>
  <si>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</si>
  <si>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</si>
  <si>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</si>
  <si>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</si>
  <si>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</si>
  <si>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</si>
  <si>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</si>
  <si>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</si>
  <si>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</si>
  <si>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</si>
  <si>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</si>
  <si>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</si>
  <si>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</si>
  <si>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</si>
  <si>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</si>
  <si>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</si>
  <si>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</si>
  <si>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</si>
  <si>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</si>
  <si>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</si>
  <si>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</si>
  <si>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</si>
  <si>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</si>
  <si>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</si>
  <si>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</si>
  <si>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</si>
  <si>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</si>
  <si>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</si>
  <si>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</si>
  <si>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</si>
  <si>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</si>
  <si>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</si>
  <si>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</si>
  <si>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</si>
  <si>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</si>
  <si>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</si>
  <si>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</si>
  <si>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</si>
  <si>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</si>
  <si>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</si>
  <si>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</si>
  <si>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</si>
  <si>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</si>
  <si>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</si>
  <si>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</si>
  <si>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</si>
  <si>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</si>
  <si>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</si>
  <si>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</si>
  <si>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</si>
  <si>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</si>
  <si>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</si>
  <si>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</si>
  <si>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</si>
  <si>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</si>
  <si>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</si>
  <si>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</si>
  <si>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</si>
  <si>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</si>
  <si>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</si>
  <si>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</si>
  <si>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</si>
  <si>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</si>
  <si>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</si>
  <si>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</si>
  <si>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</si>
  <si>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</si>
  <si>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</si>
  <si>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</si>
  <si>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</si>
  <si>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</si>
  <si>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</si>
  <si>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</si>
  <si>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</si>
  <si>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</si>
  <si>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</si>
  <si>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</si>
  <si>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</si>
  <si>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</si>
  <si>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</si>
  <si>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</si>
  <si>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</si>
  <si>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</si>
  <si>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</si>
  <si>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</si>
  <si>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</si>
  <si>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</si>
  <si>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</si>
  <si>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</si>
  <si>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</si>
  <si>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</si>
  <si>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</si>
  <si>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</si>
  <si>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</si>
  <si>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</si>
  <si>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</si>
  <si>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</si>
  <si>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</si>
  <si>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</si>
  <si>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</si>
  <si>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</si>
  <si>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</si>
  <si>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</si>
  <si>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</si>
  <si>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</si>
  <si>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</si>
  <si>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</si>
  <si>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</si>
  <si>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</si>
  <si>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</si>
  <si>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</si>
  <si>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</si>
  <si>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</si>
  <si>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</si>
  <si>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</si>
  <si>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</si>
  <si>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</si>
  <si>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</si>
  <si>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</si>
  <si>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</si>
  <si>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</si>
  <si>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</si>
  <si>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</si>
  <si>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</si>
  <si>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</si>
  <si>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</si>
  <si>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</si>
  <si>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</si>
  <si>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</si>
  <si>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</si>
  <si>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</si>
  <si>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</si>
  <si>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</si>
  <si>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</si>
  <si>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</si>
  <si>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</si>
  <si>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</si>
  <si>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</si>
  <si>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</si>
  <si>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</si>
  <si>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</si>
  <si>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</si>
  <si>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</si>
  <si>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</si>
  <si>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</si>
  <si>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</si>
  <si>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</si>
  <si>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</si>
  <si>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</si>
  <si>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</si>
  <si>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</si>
  <si>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</si>
  <si>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</si>
  <si>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</si>
  <si>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</si>
  <si>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</si>
  <si>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</si>
  <si>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</si>
  <si>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</si>
  <si>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</si>
  <si>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</si>
  <si>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</si>
  <si>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</si>
  <si>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</si>
  <si>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</si>
  <si>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</si>
  <si>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</si>
  <si>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</si>
  <si>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</si>
  <si>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</si>
  <si>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</si>
  <si>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</si>
  <si>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</si>
  <si>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</si>
  <si>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</si>
  <si>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</si>
  <si>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</si>
  <si>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</si>
  <si>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</si>
  <si>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</si>
  <si>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</si>
  <si>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</si>
  <si>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</si>
  <si>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</si>
  <si>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</si>
  <si>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</si>
  <si>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</si>
  <si>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</si>
  <si>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</si>
  <si>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</si>
  <si>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</si>
  <si>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</si>
  <si>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</si>
  <si>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</si>
  <si>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</si>
  <si>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</si>
  <si>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</si>
  <si>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</si>
  <si>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</si>
  <si>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</si>
  <si>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</si>
  <si>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</si>
  <si>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</si>
  <si>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</si>
  <si>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</si>
  <si>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</si>
  <si>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</si>
  <si>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</si>
  <si>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</si>
  <si>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</si>
  <si>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</si>
  <si>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</si>
  <si>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</si>
  <si>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</si>
  <si>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</si>
  <si>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</si>
  <si>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</si>
  <si>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</si>
  <si>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</si>
  <si>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</si>
  <si>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</si>
  <si>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</si>
  <si>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</si>
  <si>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</si>
  <si>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</si>
  <si>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</si>
  <si>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</si>
  <si>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</si>
  <si>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</si>
  <si>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</si>
  <si>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</si>
  <si>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</si>
  <si>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</si>
  <si>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</si>
  <si>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</si>
  <si>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</si>
  <si>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</si>
  <si>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</si>
  <si>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</si>
  <si>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</si>
  <si>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</si>
  <si>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</si>
  <si>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</si>
  <si>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</si>
  <si>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</si>
  <si>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</si>
  <si>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</si>
  <si>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</si>
  <si>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</si>
  <si>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</si>
  <si>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</si>
  <si>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</si>
  <si>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</si>
  <si>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</si>
  <si>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</si>
  <si>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</si>
  <si>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</si>
  <si>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</si>
  <si>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</si>
  <si>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</si>
  <si>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</si>
  <si>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</si>
  <si>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</si>
  <si>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</si>
  <si>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</si>
  <si>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</si>
  <si>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</si>
  <si>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</si>
  <si>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</si>
  <si>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</si>
  <si>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</si>
  <si>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</si>
  <si>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</si>
  <si>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</si>
  <si>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</si>
  <si>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</si>
  <si>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</si>
  <si>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</si>
  <si>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</si>
  <si>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</si>
  <si>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</si>
  <si>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</si>
  <si>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</si>
  <si>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</si>
  <si>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</si>
  <si>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</si>
  <si>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</si>
  <si>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</si>
  <si>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</si>
  <si>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</si>
  <si>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</si>
  <si>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</si>
  <si>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</si>
  <si>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</si>
  <si>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</si>
  <si>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</si>
  <si>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</si>
  <si>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</si>
  <si>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</si>
  <si>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</si>
  <si>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</si>
  <si>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</si>
  <si>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</si>
  <si>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</si>
  <si>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</si>
  <si>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</si>
  <si>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</si>
  <si>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</si>
  <si>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</si>
  <si>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</si>
  <si>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</si>
  <si>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</si>
  <si>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</si>
  <si>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</si>
  <si>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</si>
  <si>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</si>
  <si>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</si>
  <si>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</si>
  <si>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</si>
  <si>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</si>
  <si>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</si>
  <si>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</si>
  <si>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</si>
  <si>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</si>
  <si>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</si>
  <si>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</si>
  <si>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</si>
  <si>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</si>
  <si>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</si>
  <si>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</si>
  <si>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</si>
  <si>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</si>
  <si>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</si>
  <si>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</si>
  <si>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</si>
  <si>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</si>
  <si>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</si>
  <si>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</si>
  <si>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</si>
  <si>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</si>
  <si>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</si>
  <si>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</si>
  <si>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</si>
  <si>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</si>
  <si>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</si>
  <si>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</si>
  <si>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</si>
  <si>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</si>
  <si>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</si>
  <si>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</si>
  <si>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</si>
  <si>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</si>
  <si>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</si>
  <si>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</si>
  <si>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</si>
  <si>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</si>
  <si>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</si>
  <si>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</si>
  <si>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</si>
  <si>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</si>
  <si>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</si>
  <si>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</si>
  <si>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</si>
  <si>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</si>
  <si>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</si>
  <si>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</si>
  <si>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</si>
  <si>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</si>
  <si>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</si>
  <si>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</si>
  <si>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</si>
  <si>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</si>
  <si>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</si>
  <si>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</si>
  <si>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</si>
  <si>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</si>
  <si>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</si>
  <si>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</si>
  <si>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</si>
  <si>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</si>
  <si>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</si>
  <si>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</si>
  <si>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</si>
  <si>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</si>
  <si>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</si>
  <si>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</si>
  <si>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</si>
  <si>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</si>
  <si>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</si>
  <si>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</si>
  <si>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</si>
  <si>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</si>
  <si>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</si>
  <si>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</si>
  <si>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</si>
  <si>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</si>
  <si>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</si>
  <si>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</si>
  <si>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</si>
  <si>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</si>
  <si>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</si>
  <si>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</si>
  <si>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</si>
  <si>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</si>
  <si>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</si>
  <si>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</si>
  <si>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</si>
  <si>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</si>
  <si>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</si>
  <si>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</si>
  <si>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</si>
  <si>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</si>
  <si>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</si>
  <si>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</si>
  <si>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</si>
  <si>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</si>
  <si>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</si>
  <si>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</si>
  <si>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</si>
  <si>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</si>
  <si>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</si>
  <si>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</si>
  <si>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</si>
  <si>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</si>
  <si>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</si>
  <si>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</si>
  <si>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</si>
  <si>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</si>
  <si>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</si>
  <si>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</si>
  <si>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</si>
  <si>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</si>
  <si>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</si>
  <si>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</si>
  <si>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</si>
  <si>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</si>
  <si>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</si>
  <si>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</si>
  <si>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</si>
  <si>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</si>
  <si>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</si>
  <si>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</si>
  <si>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</si>
  <si>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</si>
  <si>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</si>
  <si>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</si>
  <si>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</si>
  <si>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</si>
  <si>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</si>
  <si>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</si>
  <si>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</si>
  <si>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</si>
  <si>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</si>
  <si>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</si>
  <si>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</si>
  <si>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</si>
  <si>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</si>
  <si>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</si>
  <si>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</si>
  <si>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</si>
  <si>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</si>
  <si>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</si>
  <si>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</si>
  <si>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</si>
  <si>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</si>
  <si>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</si>
  <si>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</si>
  <si>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</si>
  <si>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</si>
  <si>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</si>
  <si>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</si>
  <si>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</si>
  <si>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</si>
  <si>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</si>
  <si>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</si>
  <si>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</si>
  <si>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</si>
  <si>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</si>
  <si>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</si>
  <si>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</si>
  <si>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</si>
  <si>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</si>
  <si>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</si>
  <si>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</si>
  <si>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</si>
  <si>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</si>
  <si>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</si>
  <si>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</si>
  <si>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</si>
  <si>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</si>
  <si>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</si>
  <si>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</si>
  <si>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</si>
  <si>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</si>
  <si>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</si>
  <si>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</si>
  <si>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</si>
  <si>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</si>
  <si>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</si>
  <si>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</si>
  <si>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</si>
  <si>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</si>
  <si>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</si>
  <si>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</si>
  <si>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</si>
  <si>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</si>
  <si>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</si>
  <si>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</si>
  <si>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</si>
  <si>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</si>
  <si>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</si>
  <si>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</si>
  <si>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</si>
  <si>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</si>
  <si>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</si>
  <si>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</si>
  <si>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</si>
  <si>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</si>
  <si>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</si>
  <si>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</si>
  <si>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</si>
  <si>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</si>
  <si>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</si>
  <si>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</si>
  <si>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</si>
  <si>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</si>
  <si>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</si>
  <si>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</si>
  <si>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</si>
  <si>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</si>
  <si>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</si>
  <si>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</si>
  <si>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</si>
  <si>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</si>
  <si>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</si>
  <si>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</si>
  <si>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</si>
  <si>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</si>
  <si>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</si>
  <si>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</si>
  <si>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</si>
  <si>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</si>
  <si>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</si>
  <si>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</si>
  <si>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</si>
  <si>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</si>
  <si>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</si>
  <si>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</si>
  <si>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</si>
  <si>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</si>
  <si>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</si>
  <si>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</si>
  <si>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</si>
  <si>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</si>
  <si>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</si>
  <si>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</si>
  <si>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</si>
  <si>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</si>
  <si>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</si>
  <si>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</si>
  <si>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</si>
  <si>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</si>
  <si>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</si>
  <si>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</si>
  <si>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</si>
  <si>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</si>
  <si>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</si>
  <si>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</si>
  <si>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</si>
  <si>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</si>
  <si>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</si>
  <si>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</si>
  <si>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</si>
  <si>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</si>
  <si>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</si>
  <si>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</si>
  <si>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</si>
  <si>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</si>
  <si>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</si>
  <si>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</si>
  <si>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</si>
  <si>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</si>
  <si>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</si>
  <si>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</si>
  <si>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</si>
  <si>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</si>
  <si>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</si>
  <si>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</si>
  <si>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</si>
  <si>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</si>
  <si>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</si>
  <si>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</si>
  <si>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</si>
  <si>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</si>
  <si>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</si>
  <si>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</si>
  <si>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</si>
  <si>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</si>
  <si>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</si>
  <si>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</si>
  <si>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</si>
  <si>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</si>
  <si>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</si>
  <si>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</si>
  <si>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</si>
  <si>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</si>
  <si>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</si>
  <si>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</si>
  <si>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</si>
  <si>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</si>
  <si>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</si>
  <si>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</si>
  <si>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</si>
  <si>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</si>
  <si>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</si>
  <si>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</si>
  <si>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</si>
  <si>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</si>
  <si>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</si>
  <si>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</si>
  <si>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</si>
  <si>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</si>
  <si>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</si>
  <si>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</si>
  <si>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</si>
  <si>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</si>
  <si>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</si>
  <si>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</si>
  <si>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</si>
  <si>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</si>
  <si>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</si>
  <si>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</si>
  <si>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</si>
  <si>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</si>
  <si>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</si>
  <si>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</si>
  <si>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</si>
  <si>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</si>
  <si>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</si>
  <si>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</si>
  <si>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</si>
  <si>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</si>
  <si>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</si>
  <si>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</si>
  <si>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</si>
  <si>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</si>
  <si>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</si>
  <si>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</si>
  <si>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</si>
  <si>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</si>
  <si>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</si>
  <si>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</si>
  <si>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</si>
  <si>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</si>
  <si>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</si>
  <si>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</si>
  <si>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</si>
  <si>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</si>
  <si>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</si>
  <si>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</si>
  <si>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</si>
  <si>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</si>
  <si>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</si>
  <si>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</si>
  <si>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</si>
  <si>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</si>
  <si>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</si>
  <si>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</si>
  <si>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</si>
  <si>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</si>
  <si>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</si>
  <si>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</si>
  <si>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</si>
  <si>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</si>
  <si>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</si>
  <si>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</si>
  <si>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</si>
  <si>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</si>
  <si>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</si>
  <si>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</si>
  <si>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</si>
  <si>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</si>
  <si>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</si>
  <si>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</si>
  <si>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</si>
  <si>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</si>
  <si>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</si>
  <si>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</si>
  <si>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</si>
  <si>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</si>
  <si>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</si>
  <si>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</si>
  <si>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</si>
  <si>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</si>
  <si>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</si>
  <si>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</si>
  <si>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</si>
  <si>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</si>
  <si>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</si>
  <si>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</si>
  <si>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</si>
  <si>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</si>
  <si>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</si>
  <si>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</si>
  <si>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</si>
  <si>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</si>
  <si>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</si>
  <si>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</si>
  <si>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</si>
  <si>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</si>
  <si>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</si>
  <si>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</si>
  <si>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</si>
  <si>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</si>
  <si>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</si>
  <si>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</si>
  <si>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</si>
  <si>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</si>
  <si>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</si>
  <si>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</si>
  <si>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</si>
  <si>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</si>
  <si>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</si>
  <si>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</si>
  <si>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</si>
  <si>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</si>
  <si>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</si>
  <si>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</si>
  <si>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</si>
  <si>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</si>
  <si>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</si>
  <si>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</si>
  <si>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</si>
  <si>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</si>
  <si>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</si>
  <si>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</si>
  <si>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</si>
  <si>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</si>
  <si>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</si>
  <si>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</si>
  <si>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</si>
  <si>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</si>
  <si>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</si>
  <si>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</si>
  <si>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</si>
  <si>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</si>
  <si>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</si>
  <si>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</si>
  <si>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</si>
  <si>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</si>
  <si>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</si>
  <si>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</si>
  <si>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</si>
  <si>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</si>
  <si>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</si>
  <si>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</si>
  <si>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</si>
  <si>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</si>
  <si>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</si>
  <si>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</si>
  <si>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</si>
  <si>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</si>
  <si>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</si>
  <si>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</si>
  <si>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</si>
  <si>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</si>
  <si>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</si>
  <si>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</si>
  <si>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</si>
  <si>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</si>
  <si>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</si>
  <si>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</si>
  <si>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</si>
  <si>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</si>
  <si>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</si>
  <si>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</si>
  <si>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</si>
  <si>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</si>
  <si>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</si>
  <si>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</si>
  <si>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</si>
  <si>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</si>
  <si>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</si>
  <si>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</si>
  <si>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</si>
  <si>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</si>
  <si>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</si>
  <si>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</si>
  <si>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</si>
  <si>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</si>
  <si>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</si>
  <si>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</si>
  <si>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</si>
  <si>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</si>
  <si>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</si>
  <si>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</si>
  <si>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</si>
  <si>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</si>
  <si>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</si>
  <si>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</si>
  <si>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</si>
  <si>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</si>
  <si>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</si>
  <si>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</si>
  <si>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</si>
  <si>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</si>
  <si>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</si>
  <si>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</si>
  <si>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</si>
  <si>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</si>
  <si>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</si>
  <si>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</si>
  <si>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</si>
  <si>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</si>
  <si>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</si>
  <si>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</si>
  <si>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</si>
  <si>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</si>
  <si>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</si>
  <si>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</si>
  <si>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</si>
  <si>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</si>
  <si>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</si>
  <si>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</si>
  <si>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</si>
  <si>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</si>
  <si>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</si>
  <si>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</si>
  <si>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</si>
  <si>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</si>
  <si>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</si>
  <si>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</si>
  <si>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</si>
  <si>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</si>
  <si>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</si>
  <si>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</si>
  <si>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</si>
  <si>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</si>
  <si>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</si>
  <si>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</si>
  <si>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</si>
  <si>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</si>
  <si>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</si>
  <si>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</si>
  <si>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</si>
  <si>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</si>
  <si>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</si>
  <si>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</si>
  <si>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</si>
  <si>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</si>
  <si>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</si>
  <si>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</si>
  <si>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</si>
  <si>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</si>
  <si>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</si>
  <si>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</si>
  <si>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</si>
  <si>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</si>
  <si>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</si>
  <si>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</si>
  <si>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</si>
  <si>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</si>
  <si>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</si>
  <si>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</si>
  <si>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</si>
  <si>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</si>
  <si>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</si>
  <si>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</si>
  <si>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</si>
  <si>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</si>
  <si>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</si>
  <si>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</si>
  <si>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</si>
  <si>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</si>
  <si>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</si>
  <si>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</si>
  <si>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</si>
  <si>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</si>
  <si>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</si>
  <si>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</si>
  <si>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</si>
  <si>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</si>
  <si>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</si>
  <si>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</si>
  <si>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</si>
  <si>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</si>
  <si>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</si>
  <si>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</si>
  <si>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</si>
  <si>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</si>
  <si>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</si>
  <si>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</si>
  <si>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</si>
  <si>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</si>
  <si>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</si>
  <si>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</si>
  <si>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</si>
  <si>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</si>
  <si>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</si>
  <si>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</si>
  <si>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</si>
  <si>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</si>
  <si>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</si>
  <si>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</si>
  <si>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</si>
  <si>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</si>
  <si>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</si>
  <si>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</si>
  <si>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</si>
  <si>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</si>
  <si>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</si>
  <si>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</si>
  <si>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</si>
  <si>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</si>
  <si>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</si>
  <si>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</si>
  <si>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</si>
  <si>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</si>
  <si>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</si>
  <si>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</si>
  <si>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</si>
  <si>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</si>
  <si>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</si>
  <si>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</si>
  <si>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</si>
  <si>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</si>
  <si>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</si>
  <si>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</si>
  <si>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</si>
  <si>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</si>
  <si>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</si>
  <si>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</si>
  <si>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</si>
  <si>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</si>
  <si>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</si>
  <si>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</si>
  <si>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</si>
  <si>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</si>
  <si>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</si>
  <si>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</si>
  <si>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</si>
  <si>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</si>
  <si>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</si>
  <si>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</si>
  <si>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</si>
  <si>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</si>
  <si>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</si>
  <si>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</si>
  <si>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</si>
  <si>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</si>
  <si>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</si>
  <si>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</si>
  <si>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</si>
  <si>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</si>
  <si>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</si>
  <si>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</si>
  <si>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</si>
  <si>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</si>
  <si>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</si>
  <si>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</si>
  <si>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</si>
  <si>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</si>
  <si>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</si>
  <si>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</si>
  <si>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</si>
  <si>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</si>
  <si>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</si>
  <si>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</si>
  <si>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</si>
  <si>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</si>
  <si>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</si>
  <si>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</si>
  <si>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</si>
  <si>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</si>
  <si>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</si>
  <si>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</si>
  <si>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</si>
  <si>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</si>
  <si>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</si>
  <si>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</si>
  <si>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</si>
  <si>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</si>
  <si>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</si>
  <si>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</si>
  <si>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</si>
  <si>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</si>
  <si>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</si>
  <si>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</si>
  <si>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</si>
  <si>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</si>
  <si>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</si>
  <si>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</si>
  <si>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</si>
  <si>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</si>
  <si>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</si>
  <si>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</si>
  <si>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</si>
  <si>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</si>
  <si>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</si>
  <si>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</si>
  <si>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</si>
  <si>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</si>
  <si>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</si>
  <si>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</si>
  <si>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</si>
  <si>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</si>
  <si>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</si>
  <si>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</si>
  <si>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</si>
  <si>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</si>
  <si>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</si>
  <si>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</si>
  <si>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</si>
  <si>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</si>
  <si>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</si>
  <si>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</si>
  <si>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</si>
  <si>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</si>
  <si>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</si>
  <si>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</si>
  <si>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</si>
  <si>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</si>
  <si>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</si>
  <si>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</si>
  <si>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</si>
  <si>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</si>
  <si>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</si>
  <si>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</si>
  <si>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</si>
  <si>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</si>
  <si>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</si>
  <si>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</si>
  <si>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</si>
  <si>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</si>
  <si>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</si>
  <si>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</si>
  <si>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</si>
  <si>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</si>
  <si>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</si>
  <si>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</si>
  <si>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</si>
  <si>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</si>
  <si>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</si>
  <si>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</si>
  <si>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</si>
  <si>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</si>
  <si>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</si>
  <si>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</si>
  <si>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</si>
  <si>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</si>
  <si>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</si>
  <si>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</si>
  <si>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</si>
  <si>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</si>
  <si>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</si>
  <si>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</si>
  <si>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</si>
  <si>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</si>
  <si>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</si>
  <si>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</si>
  <si>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</si>
  <si>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</si>
  <si>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</si>
  <si>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</si>
  <si>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</si>
  <si>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</si>
  <si>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</si>
  <si>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</si>
  <si>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</si>
  <si>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</si>
  <si>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</si>
  <si>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</si>
  <si>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</si>
  <si>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</si>
  <si>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</si>
  <si>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</si>
  <si>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</si>
  <si>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</si>
  <si>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</si>
  <si>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</si>
  <si>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</si>
  <si>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</si>
  <si>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</si>
  <si>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</si>
  <si>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</si>
  <si>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</si>
  <si>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</si>
  <si>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</si>
  <si>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</si>
  <si>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</si>
  <si>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</si>
  <si>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</si>
  <si>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</si>
  <si>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</si>
  <si>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</si>
  <si>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</si>
  <si>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</si>
  <si>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</si>
  <si>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</si>
  <si>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</si>
  <si>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</si>
  <si>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</si>
  <si>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</si>
  <si>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</si>
  <si>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</si>
  <si>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</si>
  <si>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</si>
  <si>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</si>
  <si>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</si>
  <si>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</si>
  <si>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</si>
  <si>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</si>
  <si>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</si>
  <si>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</si>
  <si>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</si>
  <si>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</si>
  <si>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</si>
  <si>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</si>
  <si>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</si>
  <si>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</si>
  <si>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</si>
  <si>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</si>
  <si>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</si>
  <si>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</si>
  <si>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</si>
  <si>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</si>
  <si>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</si>
  <si>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</si>
  <si>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</si>
  <si>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</si>
  <si>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</si>
  <si>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</si>
  <si>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</si>
  <si>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</si>
  <si>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</si>
  <si>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</si>
  <si>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</si>
  <si>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</si>
  <si>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</si>
  <si>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</si>
  <si>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</si>
  <si>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</si>
  <si>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</si>
  <si>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</si>
  <si>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</si>
  <si>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</si>
  <si>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</si>
  <si>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</si>
  <si>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</si>
  <si>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</si>
  <si>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</si>
  <si>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</si>
  <si>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</si>
  <si>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</si>
  <si>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</si>
  <si>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</si>
  <si>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</si>
  <si>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</si>
  <si>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</si>
  <si>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</si>
  <si>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</si>
  <si>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</si>
  <si>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</si>
  <si>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</si>
  <si>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</si>
  <si>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</si>
  <si>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</si>
  <si>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</si>
  <si>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</si>
  <si>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</si>
  <si>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</si>
  <si>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</si>
  <si>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</si>
  <si>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</si>
  <si>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</si>
  <si>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</si>
  <si>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</si>
  <si>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</si>
  <si>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</si>
  <si>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</si>
  <si>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</si>
  <si>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</si>
  <si>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</si>
  <si>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</si>
  <si>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</si>
  <si>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</si>
  <si>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</si>
  <si>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</si>
  <si>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</si>
  <si>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</si>
  <si>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</si>
  <si>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</si>
  <si>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</si>
  <si>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</si>
  <si>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</si>
  <si>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</si>
  <si>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</si>
  <si>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</si>
  <si>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</si>
  <si>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</si>
  <si>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</si>
  <si>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</si>
  <si>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</si>
  <si>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</si>
  <si>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</si>
  <si>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</si>
  <si>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</si>
  <si>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</si>
  <si>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</si>
  <si>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</si>
  <si>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</si>
  <si>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</si>
  <si>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</si>
  <si>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</si>
  <si>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</si>
  <si>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</si>
  <si>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</si>
  <si>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</si>
  <si>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</si>
  <si>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</si>
  <si>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</si>
  <si>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</si>
  <si>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</si>
  <si>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</si>
  <si>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</si>
  <si>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</si>
  <si>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</si>
  <si>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</si>
  <si>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</si>
  <si>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</si>
  <si>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</si>
  <si>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</si>
  <si>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</si>
  <si>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</si>
  <si>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</si>
  <si>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</si>
  <si>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</si>
  <si>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</si>
  <si>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</si>
  <si>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</si>
  <si>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</si>
  <si>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</si>
  <si>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</si>
  <si>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</si>
  <si>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</si>
  <si>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</si>
  <si>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</si>
  <si>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</si>
  <si>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</si>
  <si>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</si>
  <si>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</si>
  <si>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</si>
  <si>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</si>
  <si>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</si>
  <si>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</si>
  <si>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</si>
  <si>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</si>
  <si>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</si>
  <si>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</si>
  <si>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</si>
  <si>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</si>
  <si>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</si>
  <si>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</si>
  <si>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</si>
  <si>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</si>
  <si>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</si>
  <si>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</si>
  <si>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</si>
  <si>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</si>
  <si>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</si>
  <si>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</si>
  <si>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</si>
  <si>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</si>
  <si>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</si>
  <si>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</si>
  <si>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</si>
  <si>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</si>
  <si>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</si>
  <si>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</si>
  <si>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</si>
  <si>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</si>
  <si>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</si>
  <si>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</si>
  <si>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</si>
  <si>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</si>
  <si>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</si>
  <si>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</si>
  <si>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</si>
  <si>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</si>
  <si>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</si>
  <si>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</si>
  <si>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</si>
  <si>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</si>
  <si>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</si>
  <si>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</si>
  <si>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</si>
  <si>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</si>
  <si>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</si>
  <si>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</si>
  <si>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</si>
  <si>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</si>
  <si>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</si>
  <si>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</si>
  <si>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</si>
  <si>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</si>
  <si>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</si>
  <si>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</si>
  <si>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</si>
  <si>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</si>
  <si>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</si>
  <si>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</si>
  <si>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</si>
  <si>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</si>
  <si>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</si>
  <si>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</si>
  <si>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</si>
  <si>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</si>
  <si>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</si>
  <si>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</si>
  <si>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</si>
  <si>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</si>
  <si>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</si>
  <si>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</si>
  <si>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</si>
  <si>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</si>
  <si>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</si>
  <si>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</si>
  <si>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</si>
  <si>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</si>
  <si>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</si>
  <si>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</si>
  <si>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</si>
  <si>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</si>
  <si>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</si>
  <si>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</si>
  <si>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</si>
  <si>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</si>
  <si>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</si>
  <si>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</si>
  <si>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</si>
  <si>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</si>
  <si>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</si>
  <si>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</si>
  <si>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</si>
  <si>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</si>
  <si>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</si>
  <si>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</si>
  <si>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</si>
  <si>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</si>
  <si>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</si>
  <si>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</si>
  <si>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</si>
  <si>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</si>
  <si>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</si>
  <si>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</si>
  <si>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</si>
  <si>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</si>
  <si>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</si>
  <si>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</si>
  <si>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</si>
  <si>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</si>
  <si>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</si>
  <si>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</si>
  <si>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</si>
  <si>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</si>
  <si>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</si>
  <si>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</si>
  <si>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</si>
  <si>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</si>
  <si>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</si>
  <si>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</si>
  <si>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</si>
  <si>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</si>
  <si>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</si>
  <si>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</si>
  <si>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</si>
  <si>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</si>
  <si>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</si>
  <si>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</si>
  <si>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</si>
  <si>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</si>
  <si>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</si>
  <si>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</si>
  <si>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</si>
  <si>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</si>
  <si>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</si>
  <si>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</si>
  <si>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</si>
  <si>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</si>
  <si>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</si>
  <si>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</si>
  <si>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</si>
  <si>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</si>
  <si>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</si>
  <si>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</si>
  <si>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</si>
  <si>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</si>
  <si>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</si>
  <si>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</si>
  <si>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</si>
  <si>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</si>
  <si>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</si>
  <si>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</si>
  <si>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</si>
  <si>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</si>
  <si>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</si>
  <si>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</si>
  <si>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</si>
  <si>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</si>
  <si>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</si>
  <si>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</si>
  <si>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</si>
  <si>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</si>
  <si>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</si>
  <si>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</si>
  <si>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</si>
  <si>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</si>
  <si>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</si>
  <si>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</si>
  <si>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</si>
  <si>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</si>
  <si>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</si>
  <si>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</si>
  <si>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</si>
  <si>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</si>
  <si>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</si>
  <si>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</si>
  <si>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</si>
  <si>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</si>
  <si>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</si>
  <si>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</si>
  <si>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</si>
  <si>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</si>
  <si>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</si>
  <si>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</si>
  <si>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</si>
  <si>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</si>
  <si>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</si>
  <si>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</si>
  <si>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</si>
  <si>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</si>
  <si>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</si>
  <si>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</si>
  <si>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</si>
  <si>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</si>
  <si>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</si>
  <si>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</si>
  <si>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</si>
  <si>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</si>
  <si>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</si>
  <si>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</si>
  <si>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</si>
  <si>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</si>
  <si>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</si>
  <si>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</si>
  <si>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</si>
  <si>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</si>
  <si>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</si>
  <si>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</si>
  <si>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</si>
  <si>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</si>
  <si>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</si>
  <si>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</si>
  <si>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</si>
  <si>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</si>
  <si>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</si>
  <si>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</si>
  <si>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</si>
  <si>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</si>
  <si>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</si>
  <si>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</si>
  <si>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</si>
  <si>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</si>
  <si>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</si>
  <si>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</si>
  <si>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</si>
  <si>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</si>
  <si>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</si>
  <si>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</si>
  <si>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</si>
  <si>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</si>
  <si>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</si>
  <si>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</si>
  <si>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</si>
  <si>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</si>
  <si>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</si>
  <si>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</si>
  <si>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</si>
  <si>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</si>
  <si>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</si>
  <si>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</si>
  <si>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</si>
  <si>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</si>
  <si>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</si>
  <si>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</si>
  <si>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</si>
  <si>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</si>
  <si>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</si>
  <si>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</si>
  <si>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</si>
  <si>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</si>
  <si>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</si>
  <si>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</si>
  <si>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</si>
  <si>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</si>
  <si>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</si>
  <si>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</si>
  <si>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</si>
  <si>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</si>
  <si>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</si>
  <si>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</si>
  <si>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</si>
  <si>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</si>
  <si>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</si>
  <si>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</si>
  <si>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</si>
  <si>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</si>
  <si>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</si>
  <si>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</si>
  <si>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</si>
  <si>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</si>
  <si>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</si>
  <si>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</si>
  <si>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</si>
  <si>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</si>
  <si>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</si>
  <si>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</si>
  <si>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</si>
  <si>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</si>
  <si>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</si>
  <si>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</si>
  <si>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</si>
  <si>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</si>
  <si>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</si>
  <si>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</si>
  <si>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</si>
  <si>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</si>
  <si>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</si>
  <si>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</si>
  <si>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</si>
  <si>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</si>
  <si>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</si>
  <si>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</si>
  <si>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</si>
  <si>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</si>
  <si>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</si>
  <si>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</si>
  <si>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</si>
  <si>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</si>
  <si>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</si>
  <si>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</si>
  <si>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</si>
  <si>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</si>
  <si>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</si>
  <si>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</si>
  <si>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</si>
  <si>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</si>
  <si>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</si>
  <si>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</si>
  <si>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</si>
  <si>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</si>
  <si>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</si>
  <si>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</si>
  <si>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</si>
  <si>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</si>
  <si>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</si>
  <si>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</si>
  <si>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</si>
  <si>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</si>
  <si>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</si>
  <si>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</si>
  <si>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</si>
  <si>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</si>
  <si>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</si>
  <si>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</si>
  <si>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</si>
  <si>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</si>
  <si>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</si>
  <si>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</si>
  <si>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</si>
  <si>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</si>
  <si>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</si>
  <si>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</si>
  <si>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</si>
  <si>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</si>
  <si>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</si>
  <si>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</si>
  <si>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</si>
  <si>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</si>
  <si>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</si>
  <si>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</si>
  <si>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</si>
  <si>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</si>
  <si>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</si>
  <si>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</si>
  <si>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</si>
  <si>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</si>
  <si>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</si>
  <si>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</si>
  <si>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</si>
  <si>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</si>
  <si>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</si>
  <si>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</si>
  <si>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</si>
  <si>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</si>
  <si>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</si>
  <si>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</si>
  <si>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</si>
  <si>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</si>
  <si>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</si>
  <si>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</si>
  <si>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</si>
  <si>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</si>
  <si>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</si>
  <si>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</si>
  <si>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</si>
  <si>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</si>
  <si>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</si>
  <si>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</si>
  <si>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</si>
  <si>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</si>
  <si>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</si>
  <si>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</si>
  <si>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</si>
  <si>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</si>
  <si>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</si>
  <si>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</si>
  <si>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</si>
  <si>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</si>
  <si>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</si>
  <si>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</si>
  <si>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</si>
  <si>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</si>
  <si>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</si>
  <si>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</si>
  <si>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</si>
  <si>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</si>
  <si>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</si>
  <si>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</si>
  <si>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</si>
  <si>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</si>
  <si>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</si>
  <si>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</si>
  <si>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</si>
  <si>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</si>
  <si>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</si>
  <si>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</si>
  <si>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</si>
  <si>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</si>
  <si>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</si>
  <si>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</si>
  <si>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</si>
  <si>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</si>
  <si>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</si>
  <si>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</si>
  <si>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</si>
  <si>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</si>
  <si>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</si>
  <si>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</si>
  <si>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</si>
  <si>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</si>
  <si>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</si>
  <si>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</si>
  <si>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</si>
  <si>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</si>
  <si>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</si>
  <si>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</si>
  <si>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</si>
  <si>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</si>
  <si>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</si>
  <si>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</si>
  <si>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</si>
  <si>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</si>
  <si>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</si>
  <si>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</si>
  <si>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</si>
  <si>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</si>
  <si>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</si>
  <si>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</si>
  <si>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</si>
  <si>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</si>
  <si>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</si>
  <si>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</si>
  <si>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</si>
  <si>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</si>
  <si>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</si>
  <si>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</si>
  <si>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</si>
  <si>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</si>
  <si>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</si>
  <si>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</si>
  <si>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</si>
  <si>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</si>
  <si>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</si>
  <si>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</si>
  <si>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</si>
  <si>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</si>
  <si>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</si>
  <si>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</si>
  <si>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</si>
  <si>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</si>
  <si>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</si>
  <si>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</si>
  <si>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</si>
  <si>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</si>
  <si>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</si>
  <si>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</si>
  <si>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</si>
  <si>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</si>
  <si>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</si>
  <si>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</si>
  <si>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</si>
  <si>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</si>
  <si>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</si>
  <si>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</si>
  <si>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</si>
  <si>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</si>
  <si>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</si>
  <si>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</si>
  <si>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</si>
  <si>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</si>
  <si>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</si>
  <si>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</si>
  <si>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</si>
  <si>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</si>
  <si>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</si>
  <si>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</si>
  <si>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</si>
  <si>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</si>
  <si>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</si>
  <si>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</si>
  <si>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</si>
  <si>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</si>
  <si>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</si>
  <si>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</si>
  <si>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</si>
  <si>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</si>
  <si>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</si>
  <si>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</si>
  <si>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</si>
  <si>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</si>
  <si>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</si>
  <si>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</si>
  <si>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</si>
  <si>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</si>
  <si>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</si>
  <si>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</si>
  <si>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</si>
  <si>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</si>
  <si>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</si>
  <si>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</si>
  <si>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</si>
  <si>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</si>
  <si>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</si>
  <si>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</si>
  <si>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</si>
  <si>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</si>
  <si>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</si>
  <si>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</si>
  <si>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</si>
  <si>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</si>
  <si>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</si>
  <si>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</si>
  <si>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</si>
  <si>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</si>
  <si>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</si>
  <si>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</si>
  <si>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</si>
  <si>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</si>
  <si>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</si>
  <si>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</si>
  <si>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</si>
  <si>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</si>
  <si>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</si>
  <si>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</si>
  <si>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</si>
  <si>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</si>
  <si>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</si>
  <si>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</si>
  <si>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</si>
  <si>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</si>
  <si>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</si>
  <si>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</si>
  <si>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</si>
  <si>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</si>
  <si>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</si>
  <si>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</si>
  <si>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</si>
  <si>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</si>
  <si>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</si>
  <si>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</si>
  <si>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</si>
  <si>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</si>
  <si>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</si>
  <si>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</si>
  <si>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</si>
  <si>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</si>
  <si>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</si>
  <si>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</si>
  <si>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</si>
  <si>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</si>
  <si>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</si>
  <si>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</si>
  <si>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</si>
  <si>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</si>
  <si>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</si>
  <si>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</si>
  <si>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</si>
  <si>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</si>
  <si>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</si>
  <si>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</si>
  <si>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</si>
  <si>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</si>
  <si>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</si>
  <si>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</si>
  <si>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</si>
  <si>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</si>
  <si>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</si>
  <si>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</si>
  <si>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</si>
  <si>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</si>
  <si>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</si>
  <si>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</si>
  <si>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</si>
  <si>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</si>
  <si>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</si>
  <si>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</si>
  <si>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</si>
  <si>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</si>
  <si>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</si>
  <si>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</si>
  <si>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</si>
  <si>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</si>
  <si>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</si>
  <si>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</si>
  <si>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</si>
  <si>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</si>
  <si>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</si>
  <si>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</si>
  <si>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</si>
  <si>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</si>
  <si>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</si>
  <si>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</si>
  <si>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</si>
  <si>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</si>
  <si>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</si>
  <si>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</si>
  <si>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</si>
  <si>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</si>
  <si>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</si>
  <si>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</si>
  <si>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</si>
  <si>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</si>
  <si>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</si>
  <si>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</si>
  <si>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</si>
  <si>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</si>
  <si>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</si>
  <si>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</si>
  <si>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</si>
  <si>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</si>
  <si>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</si>
  <si>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</si>
  <si>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</si>
  <si>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</si>
  <si>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</si>
  <si>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</si>
  <si>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</si>
  <si>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</si>
  <si>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</si>
  <si>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</si>
  <si>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</si>
  <si>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</si>
  <si>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</si>
  <si>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</si>
  <si>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</si>
  <si>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</si>
  <si>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</si>
  <si>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</si>
  <si>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</si>
  <si>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</si>
  <si>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</si>
  <si>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</si>
  <si>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</si>
  <si>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</si>
  <si>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</si>
  <si>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</si>
  <si>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</si>
  <si>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</si>
  <si>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</si>
  <si>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</si>
  <si>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</si>
  <si>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</si>
  <si>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</si>
  <si>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</si>
  <si>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</si>
  <si>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</si>
  <si>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</si>
  <si>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</si>
  <si>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</si>
  <si>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</si>
  <si>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</si>
  <si>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</si>
  <si>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</si>
  <si>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</si>
  <si>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</si>
  <si>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</si>
  <si>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</si>
  <si>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</si>
  <si>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</si>
  <si>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</si>
  <si>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</si>
  <si>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</si>
  <si>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</si>
  <si>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</si>
  <si>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</si>
  <si>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</si>
  <si>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</si>
  <si>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</si>
  <si>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</si>
  <si>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</si>
  <si>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</si>
  <si>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</si>
  <si>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</si>
  <si>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</si>
  <si>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</si>
  <si>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</si>
  <si>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</si>
  <si>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</si>
  <si>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</si>
  <si>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</si>
  <si>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</si>
  <si>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</si>
  <si>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</si>
  <si>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</si>
  <si>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</si>
  <si>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</si>
  <si>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</si>
  <si>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</si>
  <si>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</si>
  <si>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</si>
  <si>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</si>
  <si>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</si>
  <si>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</si>
  <si>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</si>
  <si>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</si>
  <si>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</si>
  <si>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</si>
  <si>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</si>
  <si>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</si>
  <si>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</si>
  <si>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</si>
  <si>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</si>
  <si>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</si>
  <si>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</si>
  <si>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</si>
  <si>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</si>
  <si>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</si>
  <si>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</si>
  <si>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</si>
  <si>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</si>
  <si>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</si>
  <si>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</si>
  <si>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</si>
  <si>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</si>
  <si>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</si>
  <si>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</si>
  <si>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</si>
  <si>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</si>
  <si>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</si>
  <si>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</si>
  <si>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</si>
  <si>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</si>
  <si>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</si>
  <si>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</si>
  <si>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</si>
  <si>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</si>
  <si>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</si>
  <si>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</si>
  <si>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</si>
  <si>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</si>
  <si>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</si>
  <si>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</si>
  <si>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</si>
  <si>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</si>
  <si>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</si>
  <si>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</si>
  <si>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</si>
  <si>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</si>
  <si>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</si>
  <si>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</si>
  <si>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</si>
  <si>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</si>
  <si>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</si>
  <si>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</si>
  <si>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</si>
  <si>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</si>
  <si>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</si>
  <si>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</si>
  <si>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</si>
  <si>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</si>
  <si>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</si>
  <si>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</si>
  <si>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</si>
  <si>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</si>
  <si>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</si>
  <si>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</si>
  <si>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</si>
  <si>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</si>
  <si>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</si>
  <si>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</si>
  <si>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</si>
  <si>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</si>
  <si>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</si>
  <si>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</si>
  <si>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</si>
  <si>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</si>
  <si>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</si>
  <si>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</si>
  <si>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</si>
  <si>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</si>
  <si>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</si>
  <si>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</si>
  <si>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</si>
  <si>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</si>
  <si>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</si>
  <si>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</si>
  <si>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</si>
  <si>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</si>
  <si>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</si>
  <si>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</si>
  <si>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</si>
  <si>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</si>
  <si>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</si>
  <si>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</si>
  <si>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</si>
  <si>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</si>
  <si>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</si>
  <si>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</si>
  <si>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</si>
  <si>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</si>
  <si>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</si>
  <si>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</si>
  <si>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</si>
  <si>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</si>
  <si>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</si>
  <si>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</si>
  <si>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</si>
  <si>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</si>
  <si>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</si>
  <si>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</si>
  <si>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</si>
  <si>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</si>
  <si>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</si>
  <si>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</si>
  <si>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</si>
  <si>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</si>
  <si>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</si>
  <si>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</si>
  <si>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</si>
  <si>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</si>
  <si>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</si>
  <si>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</si>
  <si>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</si>
  <si>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</si>
  <si>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</si>
  <si>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</si>
  <si>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</si>
  <si>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</si>
  <si>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</si>
  <si>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</si>
  <si>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</si>
  <si>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</si>
  <si>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</si>
  <si>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</si>
  <si>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</si>
  <si>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</si>
  <si>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</si>
  <si>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</si>
  <si>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</si>
  <si>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</si>
  <si>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</si>
  <si>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</si>
  <si>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</si>
  <si>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</si>
  <si>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</si>
  <si>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</si>
  <si>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</si>
  <si>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</si>
  <si>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</si>
  <si>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</si>
  <si>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</si>
  <si>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</si>
  <si>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</si>
  <si>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</si>
  <si>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</si>
  <si>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</si>
  <si>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</si>
  <si>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</si>
  <si>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</si>
  <si>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</si>
  <si>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</si>
  <si>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</si>
  <si>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</si>
  <si>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</si>
  <si>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</si>
  <si>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</si>
  <si>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</si>
  <si>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</si>
  <si>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</si>
  <si>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</si>
  <si>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</si>
  <si>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</si>
  <si>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</si>
  <si>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</si>
  <si>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</si>
  <si>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</si>
  <si>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</si>
  <si>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</si>
  <si>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</si>
  <si>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</si>
  <si>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</si>
  <si>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</si>
  <si>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</si>
  <si>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</si>
  <si>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</si>
  <si>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</si>
  <si>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</si>
  <si>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</si>
  <si>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</si>
  <si>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</si>
  <si>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</si>
  <si>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</si>
  <si>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</si>
  <si>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</si>
  <si>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</si>
  <si>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</si>
  <si>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</si>
  <si>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</si>
  <si>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</si>
  <si>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</si>
  <si>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</si>
  <si>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</si>
  <si>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</si>
  <si>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</si>
  <si>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</si>
  <si>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</si>
  <si>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</si>
  <si>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</si>
  <si>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</si>
  <si>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</si>
  <si>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</si>
  <si>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</si>
  <si>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</si>
  <si>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</si>
  <si>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</si>
  <si>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</si>
  <si>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</si>
  <si>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</si>
  <si>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</si>
  <si>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</si>
  <si>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</si>
  <si>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</si>
  <si>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</si>
  <si>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</si>
  <si>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</si>
  <si>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</si>
  <si>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</si>
  <si>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</si>
  <si>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</si>
  <si>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</si>
  <si>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</si>
  <si>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</si>
  <si>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</si>
  <si>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</si>
  <si>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</si>
  <si>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</si>
  <si>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</si>
  <si>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</si>
  <si>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</si>
  <si>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</si>
  <si>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</si>
  <si>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</si>
  <si>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</si>
  <si>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</si>
  <si>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</si>
  <si>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</si>
  <si>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</si>
  <si>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</si>
  <si>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</si>
  <si>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</si>
  <si>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</si>
  <si>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</si>
  <si>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</si>
  <si>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</si>
  <si>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</si>
  <si>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</si>
  <si>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</si>
  <si>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</si>
  <si>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</si>
  <si>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</si>
  <si>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</si>
  <si>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</si>
  <si>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</si>
  <si>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</si>
  <si>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</si>
  <si>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</si>
  <si>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</si>
  <si>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</si>
  <si>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</si>
  <si>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</si>
  <si>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</si>
  <si>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</si>
  <si>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</si>
  <si>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</si>
  <si>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</si>
  <si>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</si>
  <si>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</si>
  <si>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</si>
  <si>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</si>
  <si>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</si>
  <si>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</si>
  <si>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</si>
  <si>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</si>
  <si>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</si>
  <si>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</si>
  <si>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</si>
  <si>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</si>
  <si>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</si>
  <si>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</si>
  <si>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</si>
  <si>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</si>
  <si>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</si>
  <si>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</si>
  <si>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</si>
  <si>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</si>
  <si>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</si>
  <si>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</si>
  <si>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</si>
  <si>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</si>
  <si>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</si>
  <si>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</si>
  <si>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</si>
  <si>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</si>
  <si>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</si>
  <si>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</si>
  <si>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</si>
  <si>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</si>
  <si>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</si>
  <si>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</si>
  <si>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</si>
  <si>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</si>
  <si>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</si>
  <si>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</si>
  <si>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</si>
  <si>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</si>
  <si>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</si>
  <si>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</si>
  <si>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</si>
  <si>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</si>
  <si>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</si>
  <si>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</si>
  <si>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</si>
  <si>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</si>
  <si>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</si>
  <si>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</si>
  <si>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</si>
  <si>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</si>
  <si>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</si>
  <si>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</si>
  <si>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</si>
  <si>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</si>
  <si>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</si>
  <si>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</si>
  <si>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</si>
  <si>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</si>
  <si>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</si>
  <si>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</si>
  <si>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</si>
  <si>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</si>
  <si>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</si>
  <si>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</si>
  <si>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</si>
  <si>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</si>
  <si>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</si>
  <si>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</si>
  <si>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</si>
  <si>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</si>
  <si>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</si>
  <si>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</si>
  <si>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</si>
  <si>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</si>
  <si>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</si>
  <si>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</si>
  <si>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</si>
  <si>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</si>
  <si>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</si>
  <si>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</si>
  <si>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</si>
  <si>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</si>
  <si>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</si>
  <si>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</si>
  <si>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</si>
  <si>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</si>
  <si>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</si>
  <si>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</si>
  <si>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</si>
  <si>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</si>
  <si>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</si>
  <si>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</si>
  <si>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</si>
  <si>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</si>
  <si>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</si>
  <si>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</si>
  <si>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</si>
  <si>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</si>
  <si>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</si>
  <si>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</si>
  <si>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</si>
  <si>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</si>
  <si>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</si>
  <si>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</si>
  <si>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</si>
  <si>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</si>
  <si>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</si>
  <si>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</si>
  <si>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</si>
  <si>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</si>
  <si>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</si>
  <si>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</si>
  <si>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</si>
  <si>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</si>
  <si>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</si>
  <si>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</si>
  <si>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</si>
  <si>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</si>
  <si>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</si>
  <si>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</si>
  <si>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</si>
  <si>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</si>
  <si>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</si>
  <si>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</si>
  <si>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</si>
  <si>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</si>
  <si>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</si>
  <si>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</si>
  <si>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</si>
  <si>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</si>
  <si>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</si>
  <si>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</si>
  <si>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</si>
  <si>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</si>
  <si>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</si>
  <si>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</si>
  <si>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</si>
  <si>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</si>
  <si>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</si>
  <si>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</si>
  <si>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</si>
  <si>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</si>
  <si>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</si>
  <si>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</si>
  <si>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</si>
  <si>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</si>
  <si>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</si>
  <si>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</si>
  <si>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</si>
  <si>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</si>
  <si>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</si>
  <si>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</si>
  <si>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</si>
  <si>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</si>
  <si>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</si>
  <si>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</si>
  <si>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</si>
  <si>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</si>
  <si>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</si>
  <si>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</si>
  <si>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</si>
  <si>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</si>
  <si>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</si>
  <si>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</si>
  <si>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</si>
  <si>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</si>
  <si>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</si>
  <si>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</si>
  <si>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</si>
  <si>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</si>
  <si>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</si>
  <si>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</si>
  <si>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</si>
  <si>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</si>
  <si>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</si>
  <si>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</si>
  <si>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</si>
  <si>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</si>
  <si>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</si>
  <si>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</si>
  <si>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</si>
  <si>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</si>
  <si>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</si>
  <si>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</si>
  <si>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</si>
  <si>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</si>
  <si>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</si>
  <si>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</si>
  <si>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</si>
  <si>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</si>
  <si>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</si>
  <si>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</si>
  <si>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</si>
  <si>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</si>
  <si>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</si>
  <si>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</si>
  <si>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</si>
  <si>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</si>
  <si>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</si>
  <si>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</si>
  <si>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</si>
  <si>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</si>
  <si>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</si>
  <si>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</si>
  <si>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</si>
  <si>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</si>
  <si>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</si>
  <si>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</si>
  <si>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</si>
  <si>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</si>
  <si>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</si>
  <si>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</si>
  <si>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</si>
  <si>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</si>
  <si>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</si>
  <si>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</si>
  <si>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</si>
  <si>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</si>
  <si>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</si>
  <si>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</si>
  <si>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</si>
  <si>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</si>
  <si>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</si>
  <si>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</si>
  <si>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</si>
  <si>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</si>
  <si>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</si>
  <si>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</si>
  <si>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</si>
  <si>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</si>
  <si>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</si>
  <si>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</si>
  <si>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</si>
  <si>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</si>
  <si>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</si>
  <si>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</si>
  <si>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</si>
  <si>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</si>
  <si>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</si>
  <si>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</si>
  <si>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</si>
  <si>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</si>
  <si>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</si>
  <si>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</si>
  <si>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</si>
  <si>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</si>
  <si>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</si>
  <si>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</si>
  <si>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</si>
  <si>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</si>
  <si>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</si>
  <si>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</si>
  <si>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</si>
  <si>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</si>
  <si>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</si>
  <si>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</si>
  <si>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</si>
  <si>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</si>
  <si>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</si>
  <si>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</si>
  <si>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</si>
  <si>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</si>
  <si>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</si>
  <si>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</si>
  <si>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</si>
  <si>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</si>
  <si>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</si>
  <si>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</si>
  <si>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</si>
  <si>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</si>
  <si>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</si>
  <si>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</si>
  <si>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</si>
  <si>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</si>
  <si>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</si>
  <si>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</si>
  <si>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</si>
  <si>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</si>
  <si>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</si>
  <si>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</si>
  <si>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</si>
  <si>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</si>
  <si>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</si>
  <si>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</si>
  <si>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</si>
  <si>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</si>
  <si>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</si>
  <si>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</si>
  <si>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</si>
  <si>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</si>
  <si>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</si>
  <si>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</si>
  <si>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</si>
  <si>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</si>
  <si>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</si>
  <si>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</si>
  <si>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</si>
  <si>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</si>
  <si>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</si>
  <si>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</si>
  <si>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</si>
  <si>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</si>
  <si>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</si>
  <si>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</si>
  <si>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</si>
  <si>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</si>
  <si>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</si>
  <si>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</si>
  <si>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</si>
  <si>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</si>
  <si>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</si>
  <si>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</si>
  <si>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</si>
  <si>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</si>
  <si>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</si>
  <si>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</si>
  <si>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</si>
  <si>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</si>
  <si>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</si>
  <si>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</si>
  <si>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</si>
  <si>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</si>
  <si>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</si>
  <si>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</si>
  <si>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</si>
  <si>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</si>
  <si>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</si>
  <si>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</si>
  <si>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</si>
  <si>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</si>
  <si>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</si>
  <si>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</si>
  <si>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</si>
  <si>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</si>
  <si>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</si>
  <si>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</si>
  <si>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</si>
  <si>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</si>
  <si>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</si>
  <si>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</si>
  <si>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</si>
  <si>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</si>
  <si>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</si>
  <si>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</si>
  <si>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</si>
  <si>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</si>
  <si>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</si>
  <si>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</si>
  <si>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</si>
  <si>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</si>
  <si>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</si>
  <si>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</si>
  <si>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</si>
  <si>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</si>
  <si>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</si>
  <si>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</si>
  <si>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</si>
  <si>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</si>
  <si>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</si>
  <si>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</si>
  <si>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</si>
  <si>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</si>
  <si>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</si>
  <si>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</si>
  <si>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</si>
  <si>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</si>
  <si>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</si>
  <si>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</si>
  <si>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</si>
  <si>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</si>
  <si>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</si>
  <si>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</si>
  <si>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</si>
  <si>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</si>
  <si>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</si>
  <si>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</si>
  <si>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</si>
  <si>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</si>
  <si>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</si>
  <si>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</si>
  <si>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</si>
  <si>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</si>
  <si>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</si>
  <si>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</si>
  <si>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</si>
  <si>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</si>
  <si>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</si>
  <si>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</si>
  <si>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</si>
  <si>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</si>
  <si>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</si>
  <si>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</si>
  <si>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</si>
  <si>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</si>
  <si>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</si>
  <si>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</si>
  <si>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</si>
  <si>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</si>
  <si>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</si>
  <si>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</si>
  <si>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</si>
  <si>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</si>
  <si>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</si>
  <si>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</si>
  <si>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</si>
  <si>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</si>
  <si>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</si>
  <si>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</si>
  <si>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</si>
  <si>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</si>
  <si>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</si>
  <si>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</si>
  <si>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</si>
  <si>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</si>
  <si>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</si>
  <si>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</si>
  <si>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</si>
  <si>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</si>
  <si>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</si>
  <si>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</si>
  <si>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</si>
  <si>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</si>
  <si>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</si>
  <si>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</si>
  <si>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</si>
  <si>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</si>
  <si>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</si>
  <si>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</si>
  <si>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</si>
  <si>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</si>
  <si>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</si>
  <si>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</si>
  <si>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</si>
  <si>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</si>
  <si>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</si>
  <si>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</si>
  <si>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</si>
  <si>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</si>
  <si>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</si>
  <si>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</si>
  <si>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</si>
  <si>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</si>
  <si>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</si>
  <si>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</si>
  <si>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</si>
  <si>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</si>
  <si>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</si>
  <si>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</si>
  <si>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</si>
  <si>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</si>
  <si>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</si>
  <si>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</si>
  <si>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</si>
  <si>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</si>
  <si>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</si>
  <si>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</si>
  <si>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</si>
  <si>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</si>
  <si>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</si>
  <si>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</si>
  <si>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</si>
  <si>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</si>
  <si>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</si>
  <si>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</si>
  <si>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</si>
  <si>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</si>
  <si>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</si>
  <si>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</si>
  <si>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</si>
  <si>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</si>
  <si>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</si>
  <si>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</si>
  <si>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</si>
  <si>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</si>
  <si>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</si>
  <si>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</si>
  <si>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</si>
  <si>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</si>
  <si>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</si>
  <si>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</si>
  <si>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</si>
  <si>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</si>
  <si>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</si>
  <si>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</si>
  <si>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</si>
  <si>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</si>
  <si>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</si>
  <si>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</si>
  <si>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</si>
  <si>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</si>
  <si>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</si>
  <si>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</si>
  <si>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</si>
  <si>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</si>
  <si>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</si>
  <si>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</si>
  <si>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</si>
  <si>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</si>
  <si>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</si>
  <si>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</si>
  <si>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</si>
  <si>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</si>
  <si>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</si>
  <si>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</si>
  <si>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</si>
  <si>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</si>
  <si>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</si>
  <si>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</si>
  <si>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</si>
  <si>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</si>
  <si>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</si>
  <si>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</si>
  <si>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</si>
  <si>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</si>
  <si>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</si>
  <si>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</si>
  <si>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</si>
  <si>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</si>
  <si>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</si>
  <si>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</si>
  <si>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</si>
  <si>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</si>
  <si>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</si>
  <si>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</si>
  <si>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</si>
  <si>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</si>
  <si>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</si>
  <si>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</si>
  <si>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</si>
  <si>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</si>
  <si>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</si>
  <si>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</si>
  <si>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</si>
  <si>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</si>
  <si>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</si>
  <si>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</si>
  <si>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</si>
  <si>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</si>
  <si>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</si>
  <si>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</si>
  <si>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</si>
  <si>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</si>
  <si>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</si>
  <si>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</si>
  <si>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</si>
  <si>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</si>
  <si>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</si>
  <si>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</si>
  <si>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</si>
  <si>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</si>
  <si>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</si>
  <si>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</si>
  <si>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</si>
  <si>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</si>
  <si>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</si>
  <si>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</si>
  <si>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</si>
  <si>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</si>
  <si>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</si>
  <si>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</si>
  <si>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</si>
  <si>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</si>
  <si>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</si>
  <si>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</si>
  <si>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</si>
  <si>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</si>
  <si>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</si>
  <si>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</si>
  <si>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</si>
  <si>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</si>
  <si>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</si>
  <si>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</si>
  <si>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</si>
  <si>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</si>
  <si>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</si>
  <si>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</si>
  <si>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</si>
  <si>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</si>
  <si>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</si>
  <si>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</si>
  <si>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</si>
  <si>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</si>
  <si>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</si>
  <si>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</si>
  <si>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</si>
  <si>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</si>
  <si>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</si>
  <si>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</si>
  <si>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</si>
  <si>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</si>
  <si>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</si>
  <si>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</si>
  <si>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</si>
  <si>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</si>
  <si>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</si>
  <si>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</si>
  <si>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</si>
  <si>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</si>
  <si>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</si>
  <si>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</si>
  <si>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</si>
  <si>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</si>
  <si>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</si>
  <si>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</si>
  <si>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</si>
  <si>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</si>
  <si>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</si>
  <si>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</si>
  <si>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</si>
  <si>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</si>
  <si>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</si>
  <si>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</si>
  <si>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</si>
  <si>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</si>
  <si>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</si>
  <si>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</si>
  <si>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</si>
  <si>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</si>
  <si>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</si>
  <si>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</si>
  <si>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</si>
  <si>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</si>
  <si>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</si>
  <si>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</si>
  <si>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</si>
  <si>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</si>
  <si>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</si>
  <si>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</si>
  <si>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</si>
  <si>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</si>
  <si>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</si>
  <si>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</si>
  <si>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</si>
  <si>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</si>
  <si>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</si>
  <si>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</si>
  <si>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</si>
  <si>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</si>
  <si>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</si>
  <si>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</si>
  <si>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</si>
  <si>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</si>
  <si>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</si>
  <si>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</si>
  <si>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</si>
  <si>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</si>
  <si>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</si>
  <si>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</si>
  <si>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</si>
  <si>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</si>
  <si>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</si>
  <si>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</si>
  <si>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</si>
  <si>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</si>
  <si>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</si>
  <si>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</si>
  <si>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</si>
  <si>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</si>
  <si>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</si>
  <si>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</si>
  <si>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</si>
  <si>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</si>
  <si>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</si>
  <si>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</si>
  <si>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</si>
  <si>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</si>
  <si>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</si>
  <si>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</si>
  <si>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</si>
  <si>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</si>
  <si>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</si>
  <si>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</si>
  <si>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</si>
  <si>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</si>
  <si>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</si>
  <si>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</si>
  <si>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</si>
  <si>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</si>
  <si>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</si>
  <si>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</si>
  <si>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</si>
  <si>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</si>
  <si>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</si>
  <si>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</si>
  <si>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</si>
  <si>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</si>
  <si>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</si>
  <si>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</si>
  <si>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</si>
  <si>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</si>
  <si>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</si>
  <si>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</si>
  <si>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</si>
  <si>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</si>
  <si>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</si>
  <si>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</si>
  <si>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</si>
  <si>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</si>
  <si>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</si>
  <si>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</si>
  <si>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</si>
  <si>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</si>
  <si>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</si>
  <si>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</si>
  <si>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</si>
  <si>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</si>
  <si>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</si>
  <si>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</si>
  <si>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</si>
  <si>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</si>
  <si>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</si>
  <si>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</si>
  <si>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</si>
  <si>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</si>
  <si>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</si>
  <si>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</si>
  <si>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</si>
  <si>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</si>
  <si>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</si>
  <si>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</si>
  <si>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</si>
  <si>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</si>
  <si>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</si>
  <si>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</si>
  <si>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</si>
  <si>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</si>
  <si>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</si>
  <si>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</si>
  <si>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</si>
  <si>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</si>
  <si>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</si>
  <si>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</si>
  <si>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</si>
  <si>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</si>
  <si>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</si>
  <si>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</si>
  <si>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</si>
  <si>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</si>
  <si>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</si>
  <si>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</si>
  <si>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</si>
  <si>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</si>
  <si>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</si>
  <si>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</si>
  <si>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</si>
  <si>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</si>
  <si>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</si>
  <si>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</si>
  <si>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</si>
  <si>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</si>
  <si>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</si>
  <si>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</si>
  <si>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</si>
  <si>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</si>
  <si>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</si>
  <si>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</si>
  <si>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</si>
  <si>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</si>
  <si>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</si>
  <si>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</si>
  <si>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</si>
  <si>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</si>
  <si>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</si>
  <si>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</si>
  <si>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</si>
  <si>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</si>
  <si>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</si>
  <si>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</si>
  <si>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</si>
  <si>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</si>
  <si>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</si>
  <si>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</si>
  <si>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</si>
  <si>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</si>
  <si>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</si>
  <si>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</si>
  <si>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</si>
  <si>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</si>
  <si>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</si>
  <si>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</si>
  <si>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</si>
  <si>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</si>
  <si>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</si>
  <si>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</si>
  <si>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</si>
  <si>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</si>
  <si>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</si>
  <si>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</si>
  <si>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</si>
  <si>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</si>
  <si>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</si>
  <si>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</si>
  <si>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</si>
  <si>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</si>
  <si>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</si>
  <si>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</si>
  <si>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</si>
  <si>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</si>
  <si>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</si>
  <si>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</si>
  <si>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</si>
  <si>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</si>
  <si>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</si>
  <si>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</si>
  <si>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</si>
  <si>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</si>
  <si>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</si>
  <si>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</si>
  <si>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</si>
  <si>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</si>
  <si>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</si>
  <si>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</si>
  <si>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</si>
  <si>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</si>
  <si>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</si>
  <si>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</si>
  <si>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</si>
  <si>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</si>
  <si>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</si>
  <si>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</si>
  <si>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</si>
  <si>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</si>
  <si>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</si>
  <si>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</si>
  <si>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</si>
  <si>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</si>
  <si>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</si>
  <si>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</si>
  <si>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</si>
  <si>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</si>
  <si>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</si>
  <si>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</si>
  <si>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</si>
  <si>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</si>
  <si>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</si>
  <si>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</si>
  <si>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</si>
  <si>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</si>
  <si>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</si>
  <si>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</si>
  <si>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</si>
  <si>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</si>
  <si>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</si>
  <si>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</si>
  <si>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</si>
  <si>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</si>
  <si>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</si>
  <si>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</si>
  <si>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</si>
  <si>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</si>
  <si>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</si>
  <si>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</si>
  <si>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</si>
  <si>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</si>
  <si>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</si>
  <si>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</si>
  <si>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</si>
  <si>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</si>
  <si>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</si>
  <si>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</si>
  <si>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</si>
  <si>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</si>
  <si>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</si>
  <si>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</si>
  <si>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</si>
  <si>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</si>
  <si>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</si>
  <si>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</si>
  <si>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</si>
  <si>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</si>
  <si>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</si>
  <si>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</si>
  <si>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</si>
  <si>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</si>
  <si>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</si>
  <si>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</si>
  <si>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</si>
  <si>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</si>
  <si>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</si>
  <si>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</si>
  <si>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</si>
  <si>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</si>
  <si>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</si>
  <si>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</si>
  <si>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</si>
  <si>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</si>
  <si>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</si>
  <si>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</si>
  <si>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</si>
  <si>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</si>
  <si>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</si>
  <si>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</si>
  <si>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</si>
  <si>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</si>
  <si>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</si>
  <si>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</si>
  <si>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</si>
  <si>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</si>
  <si>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</si>
  <si>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</si>
  <si>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</si>
  <si>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</si>
  <si>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</si>
  <si>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</si>
  <si>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</si>
  <si>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</si>
  <si>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</si>
  <si>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</si>
  <si>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</si>
  <si>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</si>
  <si>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</si>
  <si>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</si>
  <si>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</si>
  <si>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</si>
  <si>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</si>
  <si>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</si>
  <si>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</si>
  <si>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</si>
  <si>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</si>
  <si>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</si>
  <si>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</si>
  <si>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</si>
  <si>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</si>
  <si>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</si>
  <si>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</si>
  <si>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</si>
  <si>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</si>
  <si>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</si>
  <si>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</si>
  <si>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</si>
  <si>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</si>
  <si>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</si>
  <si>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</si>
  <si>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</si>
  <si>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</si>
  <si>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</si>
  <si>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</si>
  <si>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</si>
  <si>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</si>
  <si>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</si>
  <si>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</si>
  <si>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</si>
  <si>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</si>
  <si>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</si>
  <si>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</si>
  <si>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</si>
  <si>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</si>
  <si>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</si>
  <si>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</si>
  <si>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</si>
  <si>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</si>
  <si>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</si>
  <si>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</si>
  <si>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</si>
  <si>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</si>
  <si>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</si>
  <si>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</si>
  <si>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</si>
  <si>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</si>
  <si>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</si>
  <si>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</si>
  <si>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</si>
  <si>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</si>
  <si>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</si>
  <si>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</si>
  <si>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</si>
  <si>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</si>
  <si>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</si>
  <si>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</si>
  <si>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</si>
  <si>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</si>
  <si>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</si>
  <si>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</si>
  <si>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</si>
  <si>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</si>
  <si>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</si>
  <si>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</si>
  <si>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</si>
  <si>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</si>
  <si>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</si>
  <si>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</si>
  <si>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</si>
  <si>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</si>
  <si>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</si>
  <si>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</si>
  <si>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</si>
  <si>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</si>
  <si>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</si>
  <si>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</si>
  <si>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</si>
  <si>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</si>
  <si>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</si>
  <si>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</si>
  <si>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</si>
  <si>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</si>
  <si>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</si>
  <si>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</si>
  <si>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</si>
  <si>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</si>
  <si>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</si>
  <si>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</si>
  <si>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</si>
  <si>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</si>
  <si>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</si>
  <si>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</si>
  <si>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</si>
  <si>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</si>
  <si>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</si>
  <si>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</si>
  <si>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</si>
  <si>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</si>
  <si>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</si>
  <si>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</si>
  <si>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</si>
  <si>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</si>
  <si>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</si>
  <si>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</si>
  <si>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</si>
  <si>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</si>
  <si>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</si>
  <si>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</si>
  <si>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</si>
  <si>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</si>
  <si>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</si>
  <si>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</si>
  <si>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</si>
  <si>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</si>
  <si>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</si>
  <si>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</si>
  <si>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</si>
  <si>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</si>
  <si>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</si>
  <si>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</si>
  <si>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</si>
  <si>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</si>
  <si>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</si>
  <si>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</si>
  <si>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</si>
  <si>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</si>
  <si>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</si>
  <si>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</si>
  <si>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</si>
  <si>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</si>
  <si>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</si>
  <si>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</si>
  <si>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</si>
  <si>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</si>
  <si>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</si>
  <si>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</si>
  <si>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</si>
  <si>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</si>
  <si>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</si>
  <si>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</si>
  <si>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</si>
  <si>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</si>
  <si>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</si>
  <si>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</si>
  <si>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</si>
  <si>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</si>
  <si>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</si>
  <si>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</si>
  <si>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</si>
  <si>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</si>
  <si>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</si>
  <si>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</si>
  <si>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</si>
  <si>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</si>
  <si>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</si>
  <si>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</si>
  <si>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</si>
  <si>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</si>
  <si>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</si>
  <si>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</si>
  <si>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</si>
  <si>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</si>
  <si>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</si>
  <si>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</si>
  <si>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</si>
  <si>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</si>
  <si>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</si>
  <si>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</si>
  <si>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</si>
  <si>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</si>
  <si>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</si>
  <si>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</si>
  <si>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</si>
  <si>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</si>
  <si>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</si>
  <si>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</si>
  <si>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</si>
  <si>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</si>
  <si>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</si>
  <si>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</si>
  <si>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</si>
  <si>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</si>
  <si>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</si>
  <si>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</si>
  <si>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</si>
  <si>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</si>
  <si>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</si>
  <si>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</si>
  <si>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</si>
  <si>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</si>
  <si>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</si>
  <si>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</si>
  <si>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</si>
  <si>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</si>
  <si>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</si>
  <si>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</si>
  <si>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</si>
  <si>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</si>
  <si>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</si>
  <si>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</si>
  <si>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</si>
  <si>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</si>
  <si>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</si>
  <si>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</si>
  <si>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</si>
  <si>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</si>
  <si>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</si>
  <si>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</si>
  <si>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</si>
  <si>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</si>
  <si>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</si>
  <si>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</si>
  <si>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</si>
  <si>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</si>
  <si>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</si>
  <si>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</si>
  <si>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</si>
  <si>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</si>
  <si>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</si>
  <si>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</si>
  <si>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</si>
  <si>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</si>
  <si>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</si>
  <si>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</si>
  <si>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</si>
  <si>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</si>
  <si>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</si>
  <si>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</si>
  <si>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</si>
  <si>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</si>
  <si>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</si>
  <si>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</si>
  <si>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</si>
  <si>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</si>
  <si>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</si>
  <si>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</si>
  <si>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</si>
  <si>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</si>
  <si>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</si>
  <si>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</si>
  <si>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</si>
  <si>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</si>
  <si>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</si>
  <si>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</si>
  <si>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</si>
  <si>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</si>
  <si>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</si>
  <si>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</si>
  <si>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</si>
  <si>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</si>
  <si>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</si>
  <si>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</si>
  <si>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</si>
  <si>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</si>
  <si>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</si>
  <si>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</si>
  <si>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</si>
  <si>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</si>
  <si>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</si>
  <si>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</si>
  <si>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</si>
  <si>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</si>
  <si>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</si>
  <si>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</si>
  <si>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</si>
  <si>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</si>
  <si>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</si>
  <si>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</si>
  <si>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</si>
  <si>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</si>
  <si>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</si>
  <si>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</si>
  <si>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</si>
  <si>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</si>
  <si>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</si>
  <si>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</si>
  <si>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</si>
  <si>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</si>
  <si>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</si>
  <si>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</si>
  <si>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</si>
  <si>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</si>
  <si>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</si>
  <si>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</si>
  <si>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</si>
  <si>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</si>
  <si>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</si>
  <si>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</si>
  <si>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</si>
  <si>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</si>
  <si>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</si>
  <si>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</si>
  <si>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</si>
  <si>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</si>
  <si>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</si>
  <si>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</si>
  <si>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</si>
  <si>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</si>
  <si>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</si>
  <si>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</si>
  <si>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</si>
  <si>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</si>
  <si>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</si>
  <si>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</si>
  <si>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</si>
  <si>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</si>
  <si>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</si>
  <si>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</si>
  <si>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</si>
  <si>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</si>
  <si>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</si>
  <si>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</si>
  <si>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</si>
  <si>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</si>
  <si>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</si>
  <si>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</si>
  <si>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</si>
  <si>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</si>
  <si>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</si>
  <si>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</si>
  <si>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</si>
  <si>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</si>
  <si>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</si>
  <si>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</si>
  <si>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</si>
  <si>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</si>
  <si>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</si>
  <si>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</si>
  <si>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</si>
  <si>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</si>
  <si>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</si>
  <si>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</si>
  <si>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</si>
  <si>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</si>
  <si>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</si>
  <si>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</si>
  <si>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</si>
  <si>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</si>
  <si>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</si>
  <si>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</si>
  <si>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</si>
  <si>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</si>
  <si>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</si>
  <si>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</si>
  <si>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</si>
  <si>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</si>
  <si>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</si>
  <si>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</si>
  <si>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</si>
  <si>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</si>
  <si>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</si>
  <si>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</si>
  <si>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</si>
  <si>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</si>
  <si>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</si>
  <si>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</si>
  <si>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</si>
  <si>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</si>
  <si>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</si>
  <si>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</si>
  <si>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</si>
  <si>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</si>
  <si>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</si>
  <si>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</si>
  <si>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</si>
  <si>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</si>
  <si>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</si>
  <si>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</si>
  <si>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</si>
  <si>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</si>
  <si>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</si>
  <si>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</si>
  <si>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</si>
  <si>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</si>
  <si>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</si>
  <si>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</si>
  <si>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</si>
  <si>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</si>
  <si>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</si>
  <si>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</si>
  <si>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</si>
  <si>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</si>
  <si>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</si>
  <si>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</si>
  <si>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</si>
  <si>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</si>
  <si>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</si>
  <si>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</si>
  <si>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</si>
  <si>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</si>
  <si>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</si>
  <si>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</si>
  <si>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</si>
  <si>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</si>
  <si>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</si>
  <si>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</si>
  <si>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</si>
  <si>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</si>
  <si>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</si>
  <si>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</si>
  <si>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</si>
  <si>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</si>
  <si>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</si>
  <si>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</si>
  <si>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</si>
  <si>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</si>
  <si>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</si>
  <si>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</si>
  <si>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</si>
  <si>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</si>
  <si>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</si>
  <si>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</si>
  <si>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</si>
  <si>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</si>
  <si>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</si>
  <si>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</si>
  <si>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</si>
  <si>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</si>
  <si>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</si>
  <si>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</si>
  <si>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</si>
  <si>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</si>
  <si>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</si>
  <si>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</si>
  <si>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</si>
  <si>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</si>
  <si>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</si>
  <si>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</si>
  <si>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</si>
  <si>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</si>
  <si>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</si>
  <si>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</si>
  <si>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</si>
  <si>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</si>
  <si>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</si>
  <si>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</si>
  <si>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</si>
  <si>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</si>
  <si>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</si>
  <si>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</si>
  <si>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</si>
  <si>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</si>
  <si>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</si>
  <si>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</si>
  <si>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</si>
  <si>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</si>
  <si>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</si>
  <si>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</si>
  <si>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</si>
  <si>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</si>
  <si>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</si>
  <si>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</si>
  <si>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</si>
  <si>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</si>
  <si>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</si>
  <si>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</si>
  <si>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</si>
  <si>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</si>
  <si>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</si>
  <si>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</si>
  <si>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</si>
  <si>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</si>
  <si>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</si>
  <si>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</si>
  <si>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</si>
  <si>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</si>
  <si>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</si>
  <si>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</si>
  <si>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</si>
  <si>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</si>
  <si>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</si>
  <si>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</si>
  <si>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</si>
  <si>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</si>
  <si>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</si>
  <si>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</si>
  <si>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</si>
  <si>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</si>
  <si>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</si>
  <si>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</si>
  <si>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</si>
  <si>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</si>
  <si>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</si>
  <si>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</si>
  <si>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</si>
  <si>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</si>
  <si>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</si>
  <si>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</si>
  <si>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</si>
  <si>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</si>
  <si>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</si>
  <si>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</si>
  <si>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</si>
  <si>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</si>
  <si>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</si>
  <si>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</si>
  <si>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</si>
  <si>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</si>
  <si>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</si>
  <si>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</si>
  <si>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</si>
  <si>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</si>
  <si>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</si>
  <si>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</si>
  <si>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</si>
  <si>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</si>
  <si>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</si>
  <si>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</si>
  <si>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</si>
  <si>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</si>
  <si>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</si>
  <si>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</si>
  <si>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</si>
  <si>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</si>
  <si>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</si>
  <si>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</si>
  <si>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</si>
  <si>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</si>
  <si>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</si>
  <si>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</si>
  <si>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</si>
  <si>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</si>
  <si>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</si>
  <si>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</si>
  <si>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</si>
  <si>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</si>
  <si>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</si>
  <si>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</si>
  <si>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</si>
  <si>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</si>
  <si>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</si>
  <si>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</si>
  <si>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</si>
  <si>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</si>
  <si>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</si>
  <si>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</si>
  <si>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</si>
  <si>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</si>
  <si>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</si>
  <si>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</si>
  <si>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</si>
  <si>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</si>
  <si>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</si>
  <si>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</si>
  <si>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</si>
  <si>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</si>
  <si>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</si>
  <si>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</si>
  <si>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</si>
  <si>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</si>
  <si>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</si>
  <si>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</si>
  <si>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</si>
  <si>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</si>
  <si>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</si>
  <si>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</si>
  <si>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</si>
  <si>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</si>
  <si>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</si>
  <si>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</si>
  <si>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</si>
  <si>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</si>
  <si>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</si>
  <si>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</si>
  <si>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</si>
  <si>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</si>
  <si>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</si>
  <si>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</si>
  <si>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</si>
  <si>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</si>
  <si>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</si>
  <si>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</si>
  <si>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</si>
  <si>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</si>
  <si>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</si>
  <si>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</si>
  <si>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</si>
  <si>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</si>
  <si>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</si>
  <si>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</si>
  <si>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</si>
  <si>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</si>
  <si>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</si>
  <si>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</si>
  <si>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</si>
  <si>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</si>
  <si>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</si>
  <si>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</si>
  <si>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</si>
  <si>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</si>
  <si>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</si>
  <si>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</si>
  <si>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</si>
  <si>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</si>
  <si>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</si>
  <si>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</si>
  <si>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</si>
  <si>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</si>
  <si>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</si>
  <si>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</si>
  <si>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</si>
  <si>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</si>
  <si>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</si>
  <si>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</si>
  <si>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</si>
  <si>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</si>
  <si>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</si>
  <si>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</si>
  <si>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</si>
  <si>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</si>
  <si>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</si>
  <si>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</si>
  <si>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</si>
  <si>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</si>
  <si>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</si>
  <si>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</si>
  <si>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</si>
  <si>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</si>
  <si>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</si>
  <si>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</si>
  <si>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</si>
  <si>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</si>
  <si>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</si>
  <si>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</si>
  <si>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</si>
  <si>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</si>
  <si>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</si>
  <si>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</si>
  <si>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</si>
  <si>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</si>
  <si>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</si>
  <si>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</si>
  <si>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</si>
  <si>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</si>
  <si>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</si>
  <si>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</si>
  <si>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</si>
  <si>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</si>
  <si>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</si>
  <si>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</si>
  <si>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</si>
  <si>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</si>
  <si>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</si>
  <si>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</si>
  <si>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</si>
  <si>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</si>
  <si>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</si>
  <si>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</si>
  <si>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</si>
  <si>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</si>
  <si>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</si>
  <si>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</si>
  <si>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</si>
  <si>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</si>
  <si>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</si>
  <si>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</si>
  <si>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</si>
  <si>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</si>
  <si>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</si>
  <si>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</si>
  <si>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</si>
  <si>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</si>
  <si>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</si>
  <si>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</si>
  <si>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</si>
  <si>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</si>
  <si>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</si>
  <si>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</si>
  <si>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</si>
  <si>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</si>
  <si>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</si>
  <si>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</si>
  <si>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</si>
  <si>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</si>
  <si>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</si>
  <si>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</si>
  <si>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</si>
  <si>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</si>
  <si>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</si>
  <si>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</si>
  <si>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</si>
  <si>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</si>
  <si>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</si>
  <si>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</si>
  <si>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</si>
  <si>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</si>
  <si>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</si>
  <si>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</si>
  <si>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</si>
  <si>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</si>
  <si>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</si>
  <si>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</si>
  <si>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</si>
  <si>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</si>
  <si>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</si>
  <si>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</si>
  <si>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</si>
  <si>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</si>
  <si>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</si>
  <si>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</si>
  <si>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</si>
  <si>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</si>
  <si>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</si>
  <si>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</si>
  <si>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</si>
  <si>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</si>
  <si>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</si>
  <si>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</si>
  <si>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</si>
  <si>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</si>
  <si>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</si>
  <si>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</si>
  <si>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</si>
  <si>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</si>
  <si>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</si>
  <si>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</si>
  <si>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</si>
  <si>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</si>
  <si>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</si>
  <si>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</si>
  <si>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</si>
  <si>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</si>
  <si>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</si>
  <si>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</si>
  <si>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</si>
  <si>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</si>
  <si>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</si>
  <si>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</si>
  <si>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</si>
  <si>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</si>
  <si>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</si>
  <si>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</si>
  <si>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</si>
  <si>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</si>
  <si>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</si>
  <si>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</si>
  <si>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</si>
  <si>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</si>
  <si>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</si>
  <si>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</si>
  <si>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</si>
  <si>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</si>
  <si>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</si>
  <si>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</si>
  <si>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</si>
  <si>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</si>
  <si>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</si>
  <si>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</si>
  <si>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</si>
  <si>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</si>
  <si>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</si>
  <si>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</si>
  <si>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</si>
  <si>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</si>
  <si>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</si>
  <si>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</si>
  <si>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</si>
  <si>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</si>
  <si>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</si>
  <si>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</si>
  <si>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</si>
  <si>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</si>
  <si>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</si>
  <si>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</si>
  <si>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</si>
  <si>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</si>
  <si>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</si>
  <si>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</si>
  <si>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</si>
  <si>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</si>
  <si>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</si>
  <si>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</si>
  <si>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</si>
  <si>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</si>
  <si>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</si>
  <si>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</si>
  <si>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</si>
  <si>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</si>
  <si>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</si>
  <si>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</si>
  <si>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</si>
  <si>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</si>
  <si>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</si>
  <si>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</si>
  <si>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</si>
  <si>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</si>
  <si>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</si>
  <si>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</si>
  <si>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</si>
  <si>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</si>
  <si>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</si>
  <si>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</si>
  <si>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</si>
  <si>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</si>
  <si>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</si>
  <si>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</si>
  <si>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</si>
  <si>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</si>
  <si>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</si>
  <si>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</si>
  <si>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</si>
  <si>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</si>
  <si>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</si>
  <si>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</si>
  <si>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</si>
  <si>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</si>
  <si>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</si>
  <si>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</si>
  <si>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</si>
  <si>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</si>
  <si>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</si>
  <si>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</si>
  <si>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</si>
  <si>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</si>
  <si>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</si>
  <si>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</si>
  <si>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</si>
  <si>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</si>
  <si>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</si>
  <si>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</si>
  <si>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</si>
  <si>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</si>
  <si>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</si>
  <si>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</si>
  <si>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</si>
  <si>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</si>
  <si>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</si>
  <si>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</si>
  <si>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</si>
  <si>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</si>
  <si>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</si>
  <si>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</si>
  <si>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</si>
  <si>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</si>
  <si>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</si>
  <si>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</si>
  <si>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</si>
  <si>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</si>
  <si>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</si>
  <si>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</si>
  <si>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</si>
  <si>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</si>
  <si>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</si>
  <si>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</si>
  <si>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</si>
  <si>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</si>
  <si>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</si>
  <si>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</si>
  <si>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</si>
  <si>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</si>
  <si>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</si>
  <si>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</si>
  <si>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</si>
  <si>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</si>
  <si>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</si>
  <si>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</si>
  <si>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</si>
  <si>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</si>
  <si>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</si>
  <si>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</si>
  <si>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</si>
  <si>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</si>
  <si>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</si>
  <si>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</si>
  <si>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</si>
  <si>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</si>
  <si>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</si>
  <si>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</si>
  <si>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</si>
  <si>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</si>
  <si>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</si>
  <si>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</si>
  <si>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</si>
  <si>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</si>
  <si>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</si>
  <si>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</si>
  <si>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</si>
  <si>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</si>
  <si>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</si>
  <si>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</si>
  <si>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</si>
  <si>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</si>
  <si>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</si>
  <si>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</si>
  <si>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</si>
  <si>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</si>
  <si>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</si>
  <si>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</si>
  <si>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</si>
  <si>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</si>
  <si>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</si>
  <si>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</si>
  <si>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</si>
  <si>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</si>
  <si>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</si>
  <si>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</si>
  <si>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</si>
  <si>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</si>
  <si>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</si>
  <si>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</si>
  <si>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</si>
  <si>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</si>
  <si>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</si>
  <si>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</si>
  <si>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</si>
  <si>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</si>
  <si>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</si>
  <si>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</si>
  <si>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</si>
  <si>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</si>
  <si>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</si>
  <si>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</si>
  <si>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</si>
  <si>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</si>
  <si>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</si>
  <si>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</si>
  <si>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</si>
  <si>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</si>
  <si>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</si>
  <si>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</si>
  <si>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</si>
  <si>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</si>
  <si>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</si>
  <si>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</si>
  <si>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</si>
  <si>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</si>
  <si>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</si>
  <si>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</si>
  <si>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</si>
  <si>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</si>
  <si>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</si>
  <si>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</si>
  <si>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</si>
  <si>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</si>
  <si>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</si>
  <si>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</si>
  <si>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</si>
  <si>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</si>
  <si>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</si>
  <si>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</si>
  <si>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</si>
  <si>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</si>
  <si>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</si>
  <si>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</si>
  <si>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</si>
  <si>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</si>
  <si>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</si>
  <si>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</si>
  <si>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</si>
  <si>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</si>
  <si>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</si>
  <si>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</si>
  <si>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</si>
  <si>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</si>
  <si>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</si>
  <si>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</si>
  <si>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</si>
  <si>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</si>
  <si>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</si>
  <si>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</si>
  <si>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</si>
  <si>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</si>
  <si>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</si>
  <si>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</si>
  <si>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</si>
  <si>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</si>
  <si>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</si>
  <si>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</si>
  <si>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</si>
  <si>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</si>
  <si>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</si>
  <si>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</si>
  <si>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</si>
  <si>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</si>
  <si>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</si>
  <si>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</si>
  <si>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</si>
  <si>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</si>
  <si>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</si>
  <si>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</si>
  <si>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</si>
  <si>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</si>
  <si>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</si>
  <si>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</si>
  <si>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</si>
  <si>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</si>
  <si>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</si>
  <si>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</si>
  <si>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</si>
  <si>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</si>
  <si>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</si>
  <si>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</si>
  <si>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</si>
  <si>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</si>
  <si>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</si>
  <si>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</si>
  <si>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</si>
  <si>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</si>
  <si>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</si>
  <si>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</si>
  <si>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</si>
  <si>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</si>
  <si>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</si>
  <si>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</si>
  <si>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</si>
  <si>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</si>
  <si>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</si>
  <si>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</si>
  <si>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</si>
  <si>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</si>
  <si>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</si>
  <si>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</si>
  <si>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</si>
  <si>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</si>
  <si>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</si>
  <si>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</si>
  <si>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</si>
  <si>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</si>
  <si>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</si>
  <si>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</si>
  <si>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</si>
  <si>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</si>
  <si>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</si>
  <si>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</si>
  <si>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</si>
  <si>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</si>
  <si>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</si>
  <si>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</si>
  <si>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</si>
  <si>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</si>
  <si>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</si>
  <si>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</si>
  <si>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</si>
  <si>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</si>
  <si>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</si>
  <si>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</si>
  <si>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</si>
  <si>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</si>
  <si>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</si>
  <si>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</si>
  <si>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</si>
  <si>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</si>
  <si>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</si>
  <si>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</si>
  <si>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</si>
  <si>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</si>
  <si>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</si>
  <si>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</si>
  <si>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</si>
  <si>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</si>
  <si>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</si>
  <si>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</si>
  <si>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</si>
  <si>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</si>
  <si>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</si>
  <si>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</si>
  <si>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</si>
  <si>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</si>
  <si>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</si>
  <si>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</si>
  <si>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</si>
  <si>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</si>
  <si>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</si>
  <si>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</si>
  <si>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</si>
  <si>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</si>
  <si>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</si>
  <si>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</si>
  <si>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</si>
  <si>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</si>
  <si>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</si>
  <si>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</si>
  <si>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</si>
  <si>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</si>
  <si>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</si>
  <si>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</si>
  <si>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</si>
  <si>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</si>
  <si>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</si>
  <si>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</si>
  <si>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</si>
  <si>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</si>
  <si>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</si>
  <si>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</si>
  <si>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</si>
  <si>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</si>
  <si>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</si>
  <si>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</si>
  <si>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</si>
  <si>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</si>
  <si>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</si>
  <si>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</si>
  <si>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</si>
  <si>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</si>
  <si>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</si>
  <si>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</si>
  <si>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</si>
  <si>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</si>
  <si>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</si>
  <si>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</si>
  <si>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</si>
  <si>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</si>
  <si>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</si>
  <si>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</si>
  <si>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</si>
  <si>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</si>
  <si>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</si>
  <si>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</si>
  <si>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</si>
  <si>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</si>
  <si>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</si>
  <si>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</si>
  <si>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</si>
  <si>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</si>
  <si>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</si>
  <si>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</si>
  <si>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</si>
  <si>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</si>
  <si>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</si>
  <si>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</si>
  <si>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</si>
  <si>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</si>
  <si>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</si>
  <si>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</si>
  <si>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</si>
  <si>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</si>
  <si>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</si>
  <si>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</si>
  <si>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</si>
  <si>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</si>
  <si>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</si>
  <si>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</si>
  <si>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</si>
  <si>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</si>
  <si>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</si>
  <si>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</si>
  <si>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</si>
  <si>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</si>
  <si>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</si>
  <si>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</si>
  <si>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</si>
  <si>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</si>
  <si>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</si>
  <si>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</si>
  <si>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</si>
  <si>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</si>
  <si>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</si>
  <si>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</si>
  <si>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</si>
  <si>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</si>
  <si>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</si>
  <si>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</si>
  <si>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</si>
  <si>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</si>
  <si>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</si>
  <si>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</si>
  <si>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</si>
  <si>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</si>
  <si>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</si>
  <si>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</si>
  <si>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</si>
  <si>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</si>
  <si>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</si>
  <si>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</si>
  <si>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</si>
  <si>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</si>
  <si>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</si>
  <si>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</si>
  <si>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</si>
  <si>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</si>
  <si>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</si>
  <si>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</si>
  <si>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</si>
  <si>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</si>
  <si>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</si>
  <si>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</si>
  <si>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</si>
  <si>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</si>
  <si>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</si>
  <si>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</si>
  <si>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</si>
  <si>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</si>
  <si>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</si>
  <si>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</si>
  <si>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</si>
  <si>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</si>
  <si>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</si>
  <si>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</si>
  <si>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</si>
  <si>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</si>
  <si>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</si>
  <si>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</si>
  <si>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</si>
  <si>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</si>
  <si>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</si>
  <si>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</si>
  <si>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</si>
  <si>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</si>
  <si>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</si>
  <si>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</si>
  <si>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</si>
  <si>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</si>
  <si>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</si>
  <si>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</si>
  <si>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</si>
  <si>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</si>
  <si>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</si>
  <si>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</si>
  <si>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</si>
  <si>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</si>
  <si>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</si>
  <si>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</si>
  <si>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</si>
  <si>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</si>
  <si>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</si>
  <si>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</si>
  <si>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</si>
  <si>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</si>
  <si>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</si>
  <si>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</si>
  <si>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</si>
  <si>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</si>
  <si>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</si>
  <si>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</si>
  <si>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</si>
  <si>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</si>
  <si>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</si>
  <si>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</si>
  <si>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</si>
  <si>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</si>
  <si>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</si>
  <si>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</si>
  <si>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</si>
  <si>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</si>
  <si>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</si>
  <si>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</si>
  <si>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</si>
  <si>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</si>
  <si>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</si>
  <si>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</si>
  <si>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</si>
  <si>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</si>
  <si>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</si>
  <si>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</si>
  <si>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</si>
  <si>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</si>
  <si>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</si>
  <si>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</si>
  <si>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</si>
  <si>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</si>
  <si>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</si>
  <si>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</si>
  <si>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</si>
  <si>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</si>
  <si>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</si>
  <si>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</si>
  <si>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</si>
  <si>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</si>
  <si>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</si>
  <si>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</si>
  <si>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</si>
  <si>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</si>
  <si>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</si>
  <si>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</si>
  <si>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</si>
  <si>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</si>
  <si>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</si>
  <si>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</si>
  <si>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</si>
  <si>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</si>
  <si>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</si>
  <si>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</si>
  <si>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</si>
  <si>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</si>
  <si>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</si>
  <si>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</si>
  <si>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</si>
  <si>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</si>
  <si>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</si>
  <si>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</si>
  <si>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</si>
  <si>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</si>
  <si>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</si>
  <si>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</si>
  <si>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</si>
  <si>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</si>
  <si>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</si>
  <si>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</si>
  <si>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</si>
  <si>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</si>
  <si>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</si>
  <si>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</si>
  <si>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</si>
  <si>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</si>
  <si>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</si>
  <si>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</si>
  <si>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</si>
  <si>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</si>
  <si>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</si>
  <si>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</si>
  <si>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</si>
  <si>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</si>
  <si>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</si>
  <si>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</si>
  <si>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</si>
  <si>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</si>
  <si>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</si>
  <si>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</si>
  <si>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</si>
  <si>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</si>
  <si>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</si>
  <si>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</si>
  <si>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</si>
  <si>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</si>
  <si>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</si>
  <si>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</si>
  <si>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</si>
  <si>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</si>
  <si>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</si>
  <si>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</si>
  <si>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</si>
  <si>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</si>
  <si>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</si>
  <si>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</si>
  <si>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</si>
  <si>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</si>
  <si>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</si>
  <si>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</si>
  <si>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</si>
  <si>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</si>
  <si>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</si>
  <si>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</si>
  <si>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</si>
  <si>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</si>
  <si>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</si>
  <si>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</si>
  <si>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</si>
  <si>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</si>
  <si>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</si>
  <si>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</si>
  <si>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</si>
  <si>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</si>
  <si>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</si>
  <si>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</si>
  <si>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</si>
  <si>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</si>
  <si>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</si>
  <si>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</si>
  <si>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</si>
  <si>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</si>
  <si>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</si>
  <si>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</si>
  <si>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</si>
  <si>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</si>
  <si>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</si>
  <si>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</si>
  <si>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</si>
  <si>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</si>
  <si>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</si>
  <si>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</si>
  <si>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</si>
  <si>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</si>
  <si>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</si>
  <si>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</si>
  <si>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</si>
  <si>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</si>
  <si>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</si>
  <si>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</si>
  <si>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</si>
  <si>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</si>
  <si>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</si>
  <si>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</si>
  <si>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</si>
  <si>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</si>
  <si>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</si>
  <si>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</si>
  <si>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</si>
  <si>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</si>
  <si>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</si>
  <si>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</si>
  <si>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</si>
  <si>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</si>
  <si>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</si>
  <si>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</si>
  <si>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</si>
  <si>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</si>
  <si>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</si>
  <si>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</si>
  <si>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</si>
  <si>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</si>
  <si>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</si>
  <si>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</si>
  <si>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</si>
  <si>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</si>
  <si>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</si>
  <si>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</si>
  <si>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</si>
  <si>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</si>
  <si>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</si>
  <si>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</si>
  <si>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</si>
  <si>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</si>
  <si>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</si>
  <si>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</si>
  <si>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</si>
  <si>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</si>
  <si>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</si>
  <si>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</si>
  <si>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</si>
  <si>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</si>
  <si>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</si>
  <si>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</si>
  <si>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</si>
  <si>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</si>
  <si>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</si>
  <si>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</si>
  <si>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</si>
  <si>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</si>
  <si>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</si>
  <si>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</si>
  <si>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</si>
  <si>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</si>
  <si>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</si>
  <si>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</si>
  <si>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</si>
  <si>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</si>
  <si>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</si>
  <si>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</si>
  <si>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</si>
  <si>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</si>
  <si>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</si>
  <si>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</si>
  <si>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</si>
  <si>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</si>
  <si>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</si>
  <si>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</si>
  <si>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</si>
  <si>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</si>
  <si>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</si>
  <si>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</si>
  <si>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</si>
  <si>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</si>
  <si>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</si>
  <si>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</si>
  <si>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</si>
  <si>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</si>
  <si>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</si>
  <si>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</si>
  <si>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</si>
  <si>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</si>
  <si>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</si>
  <si>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</si>
  <si>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</si>
  <si>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</si>
  <si>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</si>
  <si>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</si>
  <si>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</si>
  <si>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</si>
  <si>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</si>
  <si>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</si>
  <si>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</si>
  <si>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</si>
  <si>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</si>
  <si>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</si>
  <si>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</si>
  <si>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</si>
  <si>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</si>
  <si>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</si>
  <si>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</si>
  <si>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</si>
  <si>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</si>
  <si>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</si>
  <si>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</si>
  <si>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</si>
  <si>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</si>
  <si>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</si>
  <si>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</si>
  <si>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</si>
  <si>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</si>
  <si>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</si>
  <si>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</si>
  <si>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</si>
  <si>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</si>
  <si>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</si>
  <si>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</si>
  <si>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</si>
  <si>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</si>
  <si>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</si>
  <si>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</si>
  <si>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</si>
  <si>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</si>
  <si>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</si>
  <si>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</si>
  <si>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</si>
  <si>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</si>
  <si>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</si>
  <si>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</si>
  <si>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</si>
  <si>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</si>
  <si>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</si>
  <si>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</si>
  <si>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</si>
  <si>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</si>
  <si>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</si>
  <si>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</si>
  <si>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</si>
  <si>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</si>
  <si>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</si>
  <si>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</si>
  <si>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</si>
  <si>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</si>
  <si>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</si>
  <si>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</si>
  <si>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</si>
  <si>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</si>
  <si>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</si>
  <si>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</si>
  <si>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</si>
  <si>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</si>
  <si>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</si>
  <si>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</si>
  <si>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</si>
  <si>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</si>
  <si>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</si>
  <si>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</si>
  <si>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</si>
  <si>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</si>
  <si>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</si>
  <si>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</si>
  <si>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</si>
  <si>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</si>
  <si>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</si>
  <si>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</si>
  <si>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</si>
  <si>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</si>
  <si>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</si>
  <si>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</si>
  <si>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</si>
  <si>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</si>
  <si>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</si>
  <si>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</si>
  <si>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</si>
  <si>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</si>
  <si>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</si>
  <si>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</si>
  <si>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</si>
  <si>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</si>
  <si>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</si>
  <si>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</si>
  <si>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</si>
  <si>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</si>
  <si>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</si>
  <si>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</si>
  <si>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</si>
  <si>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</si>
  <si>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</si>
  <si>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</si>
  <si>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</si>
  <si>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</si>
  <si>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</si>
  <si>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</si>
  <si>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</si>
  <si>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</si>
  <si>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</si>
  <si>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</si>
  <si>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</si>
  <si>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</si>
  <si>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</si>
  <si>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</si>
  <si>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</si>
  <si>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</si>
  <si>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</si>
  <si>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</si>
  <si>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</si>
  <si>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</si>
  <si>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</si>
  <si>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</si>
  <si>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</si>
  <si>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</si>
  <si>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</si>
  <si>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</si>
  <si>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</si>
  <si>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</si>
  <si>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</si>
  <si>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</si>
  <si>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</si>
  <si>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</si>
  <si>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</si>
  <si>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</si>
  <si>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</si>
  <si>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</si>
  <si>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</si>
  <si>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</si>
  <si>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</si>
  <si>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</si>
  <si>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</si>
  <si>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</si>
  <si>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</si>
  <si>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</si>
  <si>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</si>
  <si>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</si>
  <si>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</si>
  <si>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</si>
  <si>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</si>
  <si>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</si>
  <si>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</si>
  <si>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</si>
  <si>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</si>
  <si>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</si>
  <si>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</si>
  <si>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</si>
  <si>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</si>
  <si>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</si>
  <si>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</si>
  <si>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</si>
  <si>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</si>
  <si>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</si>
  <si>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</si>
  <si>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</si>
  <si>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</si>
  <si>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</si>
  <si>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</si>
  <si>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</si>
  <si>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</si>
  <si>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</si>
  <si>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</si>
  <si>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</si>
  <si>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</si>
  <si>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</si>
  <si>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</si>
  <si>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</si>
  <si>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</si>
  <si>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</si>
  <si>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</si>
  <si>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</si>
  <si>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</si>
  <si>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</si>
  <si>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</si>
  <si>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</si>
  <si>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</si>
  <si>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</si>
  <si>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</si>
  <si>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</si>
  <si>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</si>
  <si>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</si>
  <si>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</si>
  <si>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</si>
  <si>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</si>
  <si>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</si>
  <si>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</si>
  <si>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</si>
  <si>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</si>
  <si>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</si>
  <si>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</si>
  <si>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</si>
  <si>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</si>
  <si>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</si>
  <si>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</si>
  <si>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</si>
  <si>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</si>
  <si>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</si>
  <si>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</si>
  <si>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</si>
  <si>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</si>
  <si>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</si>
  <si>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</si>
  <si>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</si>
  <si>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</si>
  <si>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</si>
  <si>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</si>
  <si>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</si>
  <si>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</si>
  <si>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</si>
  <si>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</si>
  <si>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</si>
  <si>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</si>
  <si>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</si>
  <si>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</si>
  <si>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</si>
  <si>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</si>
  <si>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</si>
  <si>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</si>
  <si>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</si>
  <si>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</si>
  <si>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</si>
  <si>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</si>
  <si>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</si>
  <si>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</si>
  <si>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</si>
  <si>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</si>
  <si>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</si>
  <si>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</si>
  <si>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</si>
  <si>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</si>
  <si>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</si>
  <si>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</si>
  <si>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</si>
  <si>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</si>
  <si>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</si>
  <si>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</si>
  <si>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</si>
  <si>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</si>
  <si>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</si>
  <si>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</si>
  <si>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</si>
  <si>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</si>
  <si>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</si>
  <si>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</si>
  <si>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</si>
  <si>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</si>
  <si>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</si>
  <si>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</si>
  <si>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</si>
  <si>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</si>
  <si>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</si>
  <si>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</si>
  <si>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</si>
  <si>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</si>
  <si>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</si>
  <si>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</si>
  <si>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</si>
  <si>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</si>
  <si>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</si>
  <si>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</si>
  <si>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</si>
  <si>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</si>
  <si>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</si>
  <si>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</si>
  <si>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</si>
  <si>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</si>
  <si>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</si>
  <si>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</si>
  <si>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</si>
  <si>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</si>
  <si>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</si>
  <si>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</si>
  <si>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</si>
  <si>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</si>
  <si>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</si>
  <si>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</si>
  <si>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</si>
  <si>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</si>
  <si>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</si>
  <si>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</si>
  <si>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</si>
  <si>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</si>
  <si>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</si>
  <si>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</si>
  <si>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</si>
  <si>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</si>
  <si>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</si>
  <si>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</si>
  <si>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</si>
  <si>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</si>
  <si>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</si>
  <si>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</si>
  <si>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</si>
  <si>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</si>
  <si>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</si>
  <si>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</si>
  <si>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</si>
  <si>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</si>
  <si>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</si>
  <si>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</si>
  <si>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</si>
  <si>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</si>
  <si>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</si>
  <si>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</si>
  <si>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</si>
  <si>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</si>
  <si>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</si>
  <si>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</si>
  <si>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</si>
  <si>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</si>
  <si>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</si>
  <si>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</si>
  <si>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</si>
  <si>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</si>
  <si>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</si>
  <si>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</si>
  <si>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</si>
  <si>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</si>
  <si>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</si>
  <si>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</si>
  <si>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</si>
  <si>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</si>
  <si>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</si>
  <si>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</si>
  <si>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</si>
  <si>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</si>
  <si>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</si>
  <si>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</si>
  <si>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</si>
  <si>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</si>
  <si>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</si>
  <si>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</si>
  <si>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</si>
  <si>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</si>
  <si>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</si>
  <si>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</si>
  <si>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</si>
  <si>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</si>
  <si>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</si>
  <si>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</si>
  <si>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</si>
  <si>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</si>
  <si>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</si>
  <si>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</si>
  <si>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</si>
  <si>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</si>
  <si>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</si>
  <si>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</si>
  <si>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</si>
  <si>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</si>
  <si>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</si>
  <si>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</si>
  <si>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</si>
  <si>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</si>
  <si>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</si>
  <si>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</si>
  <si>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</si>
  <si>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</si>
  <si>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</si>
  <si>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</si>
  <si>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</si>
  <si>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</si>
  <si>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</si>
  <si>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</si>
  <si>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</si>
  <si>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</si>
  <si>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</si>
  <si>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</si>
  <si>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</si>
  <si>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</si>
  <si>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</si>
  <si>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</si>
  <si>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</si>
  <si>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</si>
  <si>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</si>
  <si>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</si>
  <si>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</si>
  <si>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</si>
  <si>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</si>
  <si>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</si>
  <si>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</si>
  <si>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</si>
  <si>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</si>
  <si>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</si>
  <si>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</si>
  <si>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</si>
  <si>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</si>
  <si>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</si>
  <si>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</si>
  <si>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</si>
  <si>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</si>
  <si>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</si>
  <si>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</si>
  <si>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</si>
  <si>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</si>
  <si>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</si>
  <si>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</si>
  <si>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</si>
  <si>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</si>
  <si>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</si>
  <si>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</si>
  <si>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</si>
  <si>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</si>
  <si>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</si>
  <si>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</si>
  <si>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</si>
  <si>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</si>
  <si>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</si>
  <si>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</si>
  <si>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</si>
  <si>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</si>
  <si>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</si>
  <si>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</si>
  <si>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</si>
  <si>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</si>
  <si>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</si>
  <si>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</si>
  <si>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</si>
  <si>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</si>
  <si>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</si>
  <si>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</si>
  <si>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</si>
  <si>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</si>
  <si>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</si>
  <si>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</si>
  <si>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</si>
  <si>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</si>
  <si>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</si>
  <si>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</si>
  <si>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</si>
  <si>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</si>
  <si>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</si>
  <si>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</si>
  <si>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</si>
  <si>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</si>
  <si>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</si>
  <si>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</si>
  <si>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</si>
  <si>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</si>
  <si>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</si>
  <si>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</si>
  <si>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</si>
  <si>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</si>
  <si>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</si>
  <si>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</si>
  <si>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</si>
  <si>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</si>
  <si>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</si>
  <si>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</si>
  <si>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</si>
  <si>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</si>
  <si>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</si>
  <si>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</si>
  <si>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</si>
  <si>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</si>
  <si>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</si>
  <si>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</si>
  <si>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</si>
  <si>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</si>
  <si>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</si>
  <si>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</si>
  <si>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</si>
  <si>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</si>
  <si>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</si>
  <si>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</si>
  <si>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</si>
  <si>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</si>
  <si>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</si>
  <si>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</si>
  <si>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</si>
  <si>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</si>
  <si>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</si>
  <si>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</si>
  <si>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</si>
  <si>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</si>
  <si>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</si>
  <si>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</si>
  <si>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</si>
  <si>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</si>
  <si>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</si>
  <si>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</si>
  <si>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</si>
  <si>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</si>
  <si>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</si>
  <si>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</si>
  <si>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</si>
  <si>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</si>
  <si>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</si>
  <si>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</si>
  <si>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</si>
  <si>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</si>
  <si>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</si>
  <si>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</si>
  <si>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</si>
  <si>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</si>
  <si>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</si>
  <si>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</si>
  <si>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</si>
  <si>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</si>
  <si>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</si>
  <si>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</si>
  <si>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</si>
  <si>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</si>
  <si>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</si>
  <si>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</si>
  <si>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</si>
  <si>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</si>
  <si>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</si>
  <si>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</si>
  <si>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</si>
  <si>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</si>
  <si>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</si>
  <si>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</si>
  <si>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</si>
  <si>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</si>
  <si>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</si>
  <si>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</si>
  <si>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</si>
  <si>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</si>
  <si>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</si>
  <si>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</si>
  <si>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</si>
  <si>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</si>
  <si>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</si>
  <si>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</si>
  <si>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</si>
  <si>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</si>
  <si>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</si>
  <si>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</si>
  <si>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</si>
  <si>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</si>
  <si>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</si>
  <si>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</si>
  <si>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</si>
  <si>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</si>
  <si>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</si>
  <si>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</si>
  <si>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</si>
  <si>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</si>
  <si>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</si>
  <si>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</si>
  <si>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</si>
  <si>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</si>
  <si>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</si>
  <si>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</si>
  <si>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</si>
  <si>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</si>
  <si>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</si>
  <si>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</si>
  <si>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</si>
  <si>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</si>
  <si>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</si>
  <si>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</si>
  <si>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</si>
  <si>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</si>
  <si>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</si>
  <si>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</si>
  <si>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</si>
  <si>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</si>
  <si>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</si>
  <si>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</si>
  <si>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</si>
  <si>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</si>
  <si>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</si>
  <si>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</si>
  <si>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</si>
  <si>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</si>
  <si>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</si>
  <si>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</si>
  <si>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</si>
  <si>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</si>
  <si>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</si>
  <si>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</si>
  <si>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</si>
  <si>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</si>
  <si>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</si>
  <si>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</si>
  <si>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</si>
  <si>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</si>
  <si>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</si>
  <si>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</si>
  <si>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</si>
  <si>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</si>
  <si>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</si>
  <si>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</si>
  <si>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</si>
  <si>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</si>
  <si>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</si>
  <si>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</si>
  <si>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</si>
  <si>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</si>
  <si>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</si>
  <si>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</si>
  <si>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</si>
  <si>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</si>
  <si>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</si>
  <si>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</si>
  <si>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</si>
  <si>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</si>
  <si>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</si>
  <si>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</si>
  <si>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</si>
  <si>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</si>
  <si>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</si>
  <si>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</si>
  <si>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</si>
  <si>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</si>
  <si>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</si>
  <si>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</si>
  <si>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</si>
  <si>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</si>
  <si>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</si>
  <si>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</si>
  <si>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</si>
  <si>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</si>
  <si>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</si>
  <si>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</si>
  <si>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</si>
  <si>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</si>
  <si>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</si>
  <si>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</si>
  <si>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</si>
  <si>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</si>
  <si>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</si>
  <si>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</si>
  <si>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</si>
  <si>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</si>
  <si>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</si>
  <si>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</si>
  <si>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</si>
  <si>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</si>
  <si>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</si>
  <si>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</si>
  <si>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</si>
  <si>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</si>
  <si>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</si>
  <si>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</si>
  <si>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</si>
  <si>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</si>
  <si>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</si>
  <si>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</si>
  <si>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</si>
  <si>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</si>
  <si>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</si>
  <si>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</si>
  <si>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</si>
  <si>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</si>
  <si>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</si>
  <si>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</si>
  <si>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</si>
  <si>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</si>
  <si>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</si>
  <si>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</si>
  <si>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</si>
  <si>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</si>
  <si>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</si>
  <si>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</si>
  <si>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</si>
  <si>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</si>
  <si>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</si>
  <si>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</si>
  <si>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</si>
  <si>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</si>
  <si>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</si>
  <si>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</si>
  <si>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</si>
  <si>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</si>
  <si>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</si>
  <si>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</si>
  <si>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</si>
  <si>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</si>
  <si>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</si>
  <si>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</si>
  <si>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</si>
  <si>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</si>
  <si>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</si>
  <si>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</si>
  <si>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</si>
  <si>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</si>
  <si>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</si>
  <si>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</si>
  <si>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</si>
  <si>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</si>
  <si>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</si>
  <si>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</si>
  <si>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</si>
  <si>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</si>
  <si>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</si>
  <si>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</si>
  <si>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</si>
  <si>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</si>
  <si>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</si>
  <si>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</si>
  <si>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</si>
  <si>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</si>
  <si>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</si>
  <si>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</si>
  <si>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</si>
  <si>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</si>
  <si>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</si>
  <si>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</si>
  <si>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</si>
  <si>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</si>
  <si>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</si>
  <si>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</si>
  <si>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</si>
  <si>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</si>
  <si>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</si>
  <si>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</si>
  <si>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</si>
  <si>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</si>
  <si>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</si>
  <si>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</si>
  <si>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</si>
  <si>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</si>
  <si>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</si>
  <si>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</si>
  <si>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</si>
  <si>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</si>
  <si>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</si>
  <si>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</si>
  <si>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</si>
  <si>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</si>
  <si>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</si>
  <si>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</si>
  <si>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</si>
  <si>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</si>
  <si>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</si>
  <si>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</si>
  <si>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</si>
  <si>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</si>
  <si>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</si>
  <si>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</si>
  <si>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</si>
  <si>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</si>
  <si>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</si>
  <si>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</si>
  <si>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</si>
  <si>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</si>
  <si>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</si>
  <si>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</si>
  <si>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</si>
  <si>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</si>
  <si>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</si>
  <si>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</si>
  <si>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</si>
  <si>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</si>
  <si>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</si>
  <si>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</si>
  <si>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</si>
  <si>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</si>
  <si>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</si>
  <si>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</si>
  <si>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</si>
  <si>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</si>
  <si>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</si>
  <si>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</si>
  <si>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</si>
  <si>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</si>
  <si>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</si>
  <si>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</si>
  <si>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</si>
  <si>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</si>
  <si>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</si>
  <si>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</si>
  <si>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</si>
  <si>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</si>
  <si>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</si>
  <si>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</si>
  <si>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</si>
  <si>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</si>
  <si>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</si>
  <si>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</si>
  <si>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</si>
  <si>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</si>
  <si>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</si>
  <si>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</si>
  <si>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</si>
  <si>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</si>
  <si>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</si>
  <si>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</si>
  <si>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</si>
  <si>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</si>
  <si>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</si>
  <si>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</si>
  <si>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</si>
  <si>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</si>
  <si>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</si>
  <si>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</si>
  <si>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</si>
  <si>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</si>
  <si>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</si>
  <si>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</si>
  <si>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</si>
  <si>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</si>
  <si>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</si>
  <si>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</si>
  <si>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</si>
  <si>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</si>
  <si>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</si>
  <si>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</si>
  <si>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</si>
  <si>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</si>
  <si>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</si>
  <si>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</si>
  <si>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</si>
  <si>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</si>
  <si>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</si>
  <si>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</si>
  <si>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</si>
  <si>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</si>
  <si>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</si>
  <si>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</si>
  <si>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</si>
  <si>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</si>
  <si>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</si>
  <si>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</si>
  <si>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</si>
  <si>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</si>
  <si>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</si>
  <si>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</si>
  <si>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</si>
  <si>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</si>
  <si>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</si>
  <si>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</si>
  <si>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</si>
  <si>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</si>
  <si>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</si>
  <si>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</si>
  <si>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</si>
  <si>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</si>
  <si>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</si>
  <si>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</si>
  <si>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</si>
  <si>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</si>
  <si>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</si>
  <si>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</si>
  <si>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</si>
  <si>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</si>
  <si>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</si>
  <si>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</si>
  <si>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</si>
  <si>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</si>
  <si>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</si>
  <si>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</si>
  <si>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</si>
  <si>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</si>
  <si>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</si>
  <si>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</si>
  <si>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</si>
  <si>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</si>
  <si>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</si>
  <si>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</si>
  <si>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</si>
  <si>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</si>
  <si>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</si>
  <si>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</si>
  <si>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</si>
  <si>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</si>
  <si>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</si>
  <si>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</si>
  <si>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</si>
  <si>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</si>
  <si>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</si>
  <si>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</si>
  <si>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</si>
  <si>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</si>
  <si>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</si>
  <si>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</si>
  <si>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</si>
  <si>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</si>
  <si>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</si>
  <si>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</si>
  <si>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</si>
  <si>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</si>
  <si>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</si>
  <si>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</si>
  <si>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</si>
  <si>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</si>
  <si>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</si>
  <si>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</si>
  <si>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</si>
  <si>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</si>
  <si>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</si>
  <si>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</si>
  <si>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</si>
  <si>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</si>
  <si>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</si>
  <si>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</si>
  <si>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</si>
  <si>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</si>
  <si>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</si>
  <si>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</si>
  <si>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</si>
  <si>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</si>
  <si>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</si>
  <si>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</si>
  <si>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</si>
  <si>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</si>
  <si>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</si>
  <si>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</si>
  <si>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</si>
  <si>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</si>
  <si>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</si>
  <si>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</si>
  <si>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</si>
  <si>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</si>
  <si>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</si>
  <si>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</si>
  <si>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</si>
  <si>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</si>
  <si>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</si>
  <si>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</si>
  <si>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</si>
  <si>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</si>
  <si>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</si>
  <si>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</si>
  <si>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</si>
  <si>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</si>
  <si>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</si>
  <si>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</si>
  <si>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</si>
  <si>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</si>
  <si>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</si>
  <si>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</si>
  <si>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</si>
  <si>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</si>
  <si>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</si>
  <si>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</si>
  <si>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</si>
  <si>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</si>
  <si>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</si>
  <si>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</si>
  <si>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</si>
  <si>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</si>
  <si>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</si>
  <si>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</si>
  <si>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</si>
  <si>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</si>
  <si>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</si>
  <si>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</si>
  <si>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</si>
  <si>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</si>
  <si>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</si>
  <si>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</si>
  <si>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</si>
  <si>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</si>
  <si>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</si>
  <si>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</si>
  <si>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</si>
  <si>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</si>
  <si>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</si>
  <si>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</si>
  <si>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</si>
  <si>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</si>
  <si>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</si>
  <si>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</si>
  <si>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</si>
  <si>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</si>
  <si>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</si>
  <si>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</si>
  <si>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</si>
  <si>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</si>
  <si>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</si>
  <si>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</si>
  <si>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</si>
  <si>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</si>
  <si>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</si>
  <si>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</si>
  <si>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</si>
  <si>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</si>
  <si>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</si>
  <si>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</si>
  <si>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</si>
  <si>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</si>
  <si>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</si>
  <si>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</si>
  <si>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</si>
  <si>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</si>
  <si>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</si>
  <si>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</si>
  <si>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</si>
  <si>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</si>
  <si>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</si>
  <si>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</si>
  <si>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</si>
  <si>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</si>
  <si>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</si>
  <si>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</si>
  <si>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</si>
  <si>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</si>
  <si>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</si>
  <si>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</si>
  <si>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</si>
  <si>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</si>
  <si>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</si>
  <si>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</si>
  <si>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</si>
  <si>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</si>
  <si>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</si>
  <si>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</si>
  <si>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</si>
  <si>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</si>
  <si>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</si>
  <si>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</si>
  <si>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</si>
  <si>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</si>
  <si>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</si>
  <si>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</si>
  <si>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</si>
  <si>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</si>
  <si>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</si>
  <si>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</si>
  <si>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</si>
  <si>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</si>
  <si>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</si>
  <si>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</si>
  <si>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</si>
  <si>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</si>
  <si>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</si>
  <si>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</si>
  <si>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</si>
  <si>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</si>
  <si>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</si>
  <si>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</si>
  <si>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</si>
  <si>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</si>
  <si>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</si>
  <si>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</si>
  <si>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</si>
  <si>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</si>
  <si>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</si>
  <si>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</si>
  <si>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</si>
  <si>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</si>
  <si>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</si>
  <si>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</si>
  <si>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</si>
  <si>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</si>
  <si>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</si>
  <si>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</si>
  <si>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</si>
  <si>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</si>
  <si>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</si>
  <si>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</si>
  <si>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</si>
  <si>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</si>
  <si>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</si>
  <si>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</si>
  <si>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</si>
  <si>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</si>
  <si>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</si>
  <si>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</si>
  <si>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</si>
  <si>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</si>
  <si>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</si>
  <si>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</si>
  <si>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</si>
  <si>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</si>
  <si>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</si>
  <si>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</si>
  <si>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</si>
  <si>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</si>
  <si>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</si>
  <si>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</si>
  <si>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</si>
  <si>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</si>
  <si>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</si>
  <si>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</si>
  <si>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</si>
  <si>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</si>
  <si>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</si>
  <si>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</si>
  <si>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</si>
  <si>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</si>
  <si>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</si>
  <si>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</si>
  <si>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</si>
  <si>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</si>
  <si>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</si>
  <si>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</si>
  <si>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</si>
  <si>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</si>
  <si>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</si>
  <si>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</si>
  <si>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</si>
  <si>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</si>
  <si>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</si>
  <si>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</si>
  <si>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</si>
  <si>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</si>
  <si>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</si>
  <si>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</si>
  <si>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</si>
  <si>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</si>
  <si>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</si>
  <si>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</si>
  <si>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</si>
  <si>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</si>
  <si>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</si>
  <si>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</si>
  <si>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</si>
  <si>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</si>
  <si>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</si>
  <si>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</si>
  <si>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</si>
  <si>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</si>
  <si>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</si>
  <si>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</si>
  <si>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</si>
  <si>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</si>
  <si>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</si>
  <si>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</si>
  <si>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</si>
  <si>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</si>
  <si>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</si>
  <si>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</si>
  <si>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</si>
  <si>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</si>
  <si>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</si>
  <si>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</si>
  <si>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</si>
  <si>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</si>
  <si>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</si>
  <si>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</si>
  <si>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</si>
  <si>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</si>
  <si>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</si>
  <si>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</si>
  <si>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</si>
  <si>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</si>
  <si>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</si>
  <si>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</si>
  <si>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</si>
  <si>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</si>
  <si>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</si>
  <si>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</si>
  <si>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</si>
  <si>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</si>
  <si>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</si>
  <si>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</si>
  <si>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</si>
  <si>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</si>
  <si>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</si>
  <si>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</si>
  <si>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</si>
  <si>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</si>
  <si>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</si>
  <si>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</si>
  <si>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</si>
  <si>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</si>
  <si>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</si>
  <si>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</si>
  <si>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</si>
  <si>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</si>
  <si>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</si>
  <si>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</si>
  <si>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</si>
  <si>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</si>
  <si>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</si>
  <si>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</si>
  <si>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</si>
  <si>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</si>
  <si>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</si>
  <si>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</si>
  <si>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</si>
  <si>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</si>
  <si>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</si>
  <si>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</si>
  <si>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</si>
  <si>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</si>
  <si>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</si>
  <si>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</si>
  <si>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</si>
  <si>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</si>
  <si>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</si>
  <si>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</si>
  <si>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</si>
  <si>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</si>
  <si>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</si>
  <si>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</si>
  <si>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</si>
  <si>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</si>
  <si>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</si>
  <si>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</si>
  <si>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</si>
  <si>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</si>
  <si>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</si>
  <si>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</si>
  <si>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</si>
  <si>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</si>
  <si>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</si>
  <si>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</si>
  <si>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</si>
  <si>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</si>
  <si>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</si>
  <si>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</si>
  <si>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</si>
  <si>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</si>
  <si>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</si>
  <si>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</si>
  <si>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</si>
  <si>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</si>
  <si>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</si>
  <si>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</si>
  <si>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</si>
  <si>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</si>
  <si>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</si>
  <si>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</si>
  <si>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</si>
  <si>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</si>
  <si>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</si>
  <si>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</si>
  <si>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</si>
  <si>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</si>
  <si>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</si>
  <si>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</si>
  <si>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</si>
  <si>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</si>
  <si>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</si>
  <si>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</si>
  <si>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</si>
  <si>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</si>
  <si>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</si>
  <si>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</si>
  <si>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</si>
  <si>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</si>
  <si>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</si>
  <si>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</si>
  <si>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</si>
  <si>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</si>
  <si>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</si>
  <si>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</si>
  <si>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</si>
  <si>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</si>
  <si>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</si>
  <si>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</si>
  <si>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</si>
  <si>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</si>
  <si>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</si>
  <si>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</si>
  <si>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</si>
  <si>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</si>
  <si>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</si>
  <si>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</si>
  <si>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</si>
  <si>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</si>
  <si>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</si>
  <si>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</si>
  <si>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</si>
  <si>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</si>
  <si>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</si>
  <si>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</si>
  <si>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</si>
  <si>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</si>
  <si>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</si>
  <si>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</si>
  <si>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</si>
  <si>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</si>
  <si>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</si>
  <si>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</si>
  <si>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</si>
  <si>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</si>
  <si>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</si>
  <si>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</si>
  <si>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</si>
  <si>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</si>
  <si>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</si>
  <si>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</si>
  <si>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</si>
  <si>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</si>
  <si>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</si>
  <si>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</si>
  <si>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</si>
  <si>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</si>
  <si>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</si>
  <si>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</si>
  <si>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</si>
  <si>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</si>
  <si>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</si>
  <si>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</si>
  <si>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</si>
  <si>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</si>
  <si>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</si>
  <si>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</si>
  <si>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</si>
  <si>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</si>
  <si>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</si>
  <si>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</si>
  <si>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</si>
  <si>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</si>
  <si>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</si>
  <si>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</si>
  <si>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</si>
  <si>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</si>
  <si>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</si>
  <si>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</si>
  <si>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</si>
  <si>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</si>
  <si>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</si>
  <si>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</si>
  <si>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</si>
  <si>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</si>
  <si>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</si>
  <si>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</si>
  <si>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</si>
  <si>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</si>
  <si>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</si>
  <si>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</si>
  <si>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</si>
  <si>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</si>
  <si>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</si>
  <si>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</si>
  <si>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</si>
  <si>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</si>
  <si>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</si>
  <si>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</si>
  <si>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</si>
  <si>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</si>
  <si>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</si>
  <si>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</si>
  <si>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</si>
  <si>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</si>
  <si>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</si>
  <si>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</si>
  <si>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</si>
  <si>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</si>
  <si>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</si>
  <si>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</si>
  <si>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</si>
  <si>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</si>
  <si>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</si>
  <si>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</si>
  <si>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</si>
  <si>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</si>
  <si>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</si>
  <si>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</si>
  <si>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</si>
  <si>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</si>
  <si>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</si>
  <si>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</si>
  <si>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</si>
  <si>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</si>
  <si>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</si>
  <si>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</si>
  <si>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</si>
  <si>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</si>
  <si>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</si>
  <si>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</si>
  <si>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</si>
  <si>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</si>
  <si>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</si>
  <si>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</si>
  <si>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</si>
  <si>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</si>
  <si>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</si>
  <si>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</si>
  <si>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</si>
  <si>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</si>
  <si>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</si>
  <si>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</si>
  <si>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</si>
  <si>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</si>
  <si>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</si>
  <si>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</si>
  <si>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</si>
  <si>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</si>
  <si>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</si>
  <si>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</si>
  <si>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</si>
  <si>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</si>
  <si>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</si>
  <si>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</si>
  <si>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</si>
  <si>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</si>
  <si>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</si>
  <si>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</si>
  <si>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</si>
  <si>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</si>
  <si>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</si>
  <si>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</si>
  <si>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</si>
  <si>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</si>
  <si>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</si>
  <si>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</si>
  <si>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</si>
  <si>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</si>
  <si>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</si>
  <si>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</si>
  <si>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</si>
  <si>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</si>
  <si>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</si>
  <si>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</si>
  <si>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</si>
  <si>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</si>
  <si>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</si>
  <si>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</si>
  <si>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</si>
  <si>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</si>
  <si>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</si>
  <si>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</si>
  <si>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</si>
  <si>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</si>
  <si>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</si>
  <si>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</si>
  <si>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</si>
  <si>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</si>
  <si>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</si>
  <si>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</si>
  <si>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</si>
  <si>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</si>
  <si>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</si>
  <si>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</si>
  <si>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</si>
  <si>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</si>
  <si>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</si>
  <si>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</si>
  <si>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</si>
  <si>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</si>
  <si>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</si>
  <si>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</si>
  <si>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</si>
  <si>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</si>
  <si>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</si>
  <si>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</si>
  <si>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</si>
  <si>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</si>
  <si>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</si>
  <si>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</si>
  <si>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</si>
  <si>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</si>
  <si>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</si>
  <si>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</si>
  <si>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</si>
  <si>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</si>
  <si>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</si>
  <si>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</si>
  <si>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</si>
  <si>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</si>
  <si>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</si>
  <si>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</si>
  <si>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</si>
  <si>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</si>
  <si>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</si>
  <si>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</si>
  <si>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</si>
  <si>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</si>
  <si>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</si>
  <si>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</si>
  <si>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</si>
  <si>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</si>
  <si>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</si>
  <si>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</si>
  <si>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</si>
  <si>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</si>
  <si>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</si>
  <si>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</si>
  <si>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</si>
  <si>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</si>
  <si>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</si>
  <si>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</si>
  <si>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</si>
  <si>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</si>
  <si>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</si>
  <si>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</si>
  <si>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</si>
  <si>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</si>
  <si>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</si>
  <si>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</si>
  <si>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</si>
  <si>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</si>
  <si>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</si>
  <si>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</si>
  <si>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</si>
  <si>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</si>
  <si>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</si>
  <si>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</si>
  <si>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</si>
  <si>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</si>
  <si>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</si>
  <si>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</si>
  <si>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</si>
  <si>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</si>
  <si>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</si>
  <si>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</si>
  <si>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</si>
  <si>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</si>
  <si>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</si>
  <si>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</si>
  <si>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</si>
  <si>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</si>
  <si>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</si>
  <si>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</si>
  <si>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</si>
  <si>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</si>
  <si>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</si>
  <si>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</si>
  <si>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</si>
  <si>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</si>
  <si>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</si>
  <si>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</si>
  <si>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</si>
  <si>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</si>
  <si>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</si>
  <si>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</si>
  <si>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</si>
  <si>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</si>
  <si>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</si>
  <si>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</si>
  <si>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</si>
  <si>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</si>
  <si>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</si>
  <si>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</si>
  <si>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</si>
  <si>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</si>
  <si>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</si>
  <si>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</si>
  <si>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</si>
  <si>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</si>
  <si>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</si>
  <si>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</si>
  <si>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</si>
  <si>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</si>
  <si>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</si>
  <si>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</si>
  <si>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</si>
  <si>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</si>
  <si>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</si>
  <si>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</si>
  <si>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</si>
  <si>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</si>
  <si>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</si>
  <si>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</si>
  <si>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</si>
  <si>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</si>
  <si>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</si>
  <si>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</si>
  <si>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</si>
  <si>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</si>
  <si>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</si>
  <si>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</si>
  <si>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</si>
  <si>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</si>
  <si>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</si>
  <si>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</si>
  <si>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</si>
  <si>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</si>
  <si>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</si>
  <si>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</si>
  <si>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</si>
  <si>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</si>
  <si>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</si>
  <si>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</si>
  <si>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</si>
  <si>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</si>
  <si>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</si>
  <si>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</si>
  <si>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</si>
  <si>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</si>
  <si>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</si>
  <si>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</si>
  <si>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</si>
  <si>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</si>
  <si>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</si>
  <si>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</si>
  <si>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</si>
  <si>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</si>
  <si>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</si>
  <si>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</si>
  <si>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</si>
  <si>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</si>
  <si>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</si>
  <si>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</si>
  <si>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</si>
  <si>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</si>
  <si>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</si>
  <si>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</si>
  <si>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</si>
  <si>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</si>
  <si>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</si>
  <si>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</si>
  <si>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</si>
  <si>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</si>
  <si>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</si>
  <si>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</si>
  <si>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</si>
  <si>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</si>
  <si>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</si>
  <si>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</si>
  <si>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</si>
  <si>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</si>
  <si>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</si>
  <si>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</si>
  <si>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</si>
  <si>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</si>
  <si>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</si>
  <si>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</si>
  <si>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</si>
  <si>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</si>
  <si>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</si>
  <si>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</si>
  <si>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</si>
  <si>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</si>
  <si>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</si>
  <si>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</si>
  <si>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</si>
  <si>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</si>
  <si>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</si>
  <si>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</si>
  <si>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</si>
  <si>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</si>
  <si>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</si>
  <si>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</si>
  <si>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</si>
  <si>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</si>
  <si>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</si>
  <si>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</si>
  <si>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</si>
  <si>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</si>
  <si>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</si>
  <si>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</si>
  <si>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</si>
  <si>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</si>
  <si>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</si>
  <si>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</si>
  <si>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</si>
  <si>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</si>
  <si>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</si>
  <si>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</si>
  <si>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</si>
  <si>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</si>
  <si>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</si>
  <si>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</si>
  <si>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</si>
  <si>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</si>
  <si>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</si>
  <si>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</si>
  <si>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</si>
  <si>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</si>
  <si>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</si>
  <si>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</si>
  <si>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</si>
  <si>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</si>
  <si>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</si>
  <si>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</si>
  <si>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</si>
  <si>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</si>
  <si>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</si>
  <si>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</si>
  <si>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</si>
  <si>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</si>
  <si>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</si>
  <si>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</si>
  <si>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</si>
  <si>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</si>
  <si>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</si>
  <si>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</si>
  <si>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</si>
  <si>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</si>
  <si>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</si>
  <si>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</si>
  <si>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</si>
  <si>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</si>
  <si>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</si>
  <si>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</si>
  <si>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</si>
  <si>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</si>
  <si>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</si>
  <si>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</si>
  <si>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</si>
  <si>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</si>
  <si>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</si>
  <si>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</si>
  <si>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</si>
  <si>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</si>
  <si>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</si>
  <si>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</si>
  <si>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</si>
  <si>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</si>
  <si>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</si>
  <si>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</si>
  <si>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</si>
  <si>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</si>
  <si>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</si>
  <si>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</si>
  <si>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</si>
  <si>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</si>
  <si>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</si>
  <si>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</si>
  <si>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</si>
  <si>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</si>
  <si>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</si>
  <si>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</si>
  <si>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</si>
  <si>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</si>
  <si>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</si>
  <si>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</si>
  <si>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</si>
  <si>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</si>
  <si>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</si>
  <si>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</si>
  <si>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</si>
  <si>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</si>
  <si>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</si>
  <si>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</si>
  <si>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</si>
  <si>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</si>
  <si>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</si>
  <si>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</si>
  <si>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</si>
  <si>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</si>
  <si>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</si>
  <si>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</si>
  <si>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</si>
  <si>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</si>
  <si>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</si>
  <si>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</si>
  <si>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</si>
  <si>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</si>
  <si>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</si>
  <si>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</si>
  <si>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</si>
  <si>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</si>
  <si>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</si>
  <si>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</si>
  <si>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</si>
  <si>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</si>
  <si>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</si>
  <si>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</si>
  <si>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</si>
  <si>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</si>
  <si>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</si>
  <si>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</si>
  <si>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</si>
  <si>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</si>
  <si>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</si>
  <si>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</si>
  <si>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</si>
  <si>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</si>
  <si>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</si>
  <si>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</si>
  <si>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</si>
  <si>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</si>
  <si>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</si>
  <si>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</si>
  <si>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</si>
  <si>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</si>
  <si>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</si>
  <si>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</si>
  <si>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</si>
  <si>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</si>
  <si>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</si>
  <si>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</si>
  <si>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</si>
  <si>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</si>
  <si>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</si>
  <si>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</si>
  <si>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</si>
  <si>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</si>
  <si>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</si>
  <si>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</si>
  <si>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</si>
  <si>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</si>
  <si>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</si>
  <si>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</si>
  <si>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</si>
  <si>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</si>
  <si>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</si>
  <si>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</si>
  <si>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</si>
  <si>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</si>
  <si>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</si>
  <si>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</si>
  <si>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</si>
  <si>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</si>
  <si>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</si>
  <si>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</si>
  <si>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</si>
  <si>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</si>
  <si>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</si>
  <si>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</si>
  <si>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</si>
  <si>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</si>
  <si>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</si>
  <si>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</si>
  <si>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</si>
  <si>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</si>
  <si>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</si>
  <si>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</si>
  <si>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</si>
  <si>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</si>
  <si>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</si>
  <si>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</si>
  <si>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</si>
  <si>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</si>
  <si>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</si>
  <si>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</si>
  <si>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</si>
  <si>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</si>
  <si>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</si>
  <si>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</si>
  <si>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</si>
  <si>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</si>
  <si>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</si>
  <si>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</si>
  <si>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</si>
  <si>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</si>
  <si>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</si>
  <si>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</si>
  <si>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</si>
  <si>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</si>
  <si>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</si>
  <si>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</si>
  <si>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</si>
  <si>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</si>
  <si>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</si>
  <si>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</si>
  <si>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</si>
  <si>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</si>
  <si>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</si>
  <si>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</si>
  <si>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</si>
  <si>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</si>
  <si>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</si>
  <si>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</si>
  <si>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</si>
  <si>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</si>
  <si>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</si>
  <si>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</si>
  <si>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</si>
  <si>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</si>
  <si>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</si>
  <si>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</si>
  <si>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</si>
  <si>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</si>
  <si>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</si>
  <si>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</si>
  <si>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</si>
  <si>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</si>
  <si>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</si>
  <si>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</si>
  <si>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</si>
  <si>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</si>
  <si>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</si>
  <si>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</si>
  <si>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</si>
  <si>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</si>
  <si>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</si>
  <si>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</si>
  <si>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</si>
  <si>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</si>
  <si>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</si>
  <si>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</si>
  <si>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</si>
  <si>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</si>
  <si>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</si>
  <si>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</si>
  <si>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</si>
  <si>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</si>
  <si>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</si>
  <si>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</si>
  <si>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</si>
  <si>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</si>
  <si>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</si>
  <si>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</si>
  <si>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</si>
  <si>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</si>
  <si>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</si>
  <si>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</si>
  <si>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</si>
  <si>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</si>
  <si>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</si>
  <si>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</si>
  <si>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</si>
  <si>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</si>
  <si>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</si>
  <si>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</si>
  <si>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</si>
  <si>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</si>
  <si>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</si>
  <si>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</si>
  <si>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</si>
  <si>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</si>
  <si>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</si>
  <si>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</si>
  <si>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</si>
  <si>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</si>
  <si>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</si>
  <si>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</si>
  <si>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</si>
  <si>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</si>
  <si>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</si>
  <si>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</si>
  <si>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</si>
  <si>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</si>
  <si>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</si>
  <si>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</si>
  <si>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</si>
  <si>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</si>
  <si>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</si>
  <si>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</si>
  <si>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</si>
  <si>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</si>
  <si>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</si>
  <si>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</si>
  <si>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</si>
  <si>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</si>
  <si>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</si>
  <si>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</si>
  <si>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</si>
  <si>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</si>
  <si>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</si>
  <si>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</si>
  <si>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</si>
  <si>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</si>
  <si>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</si>
  <si>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</si>
  <si>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</si>
  <si>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</si>
  <si>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</si>
  <si>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</si>
  <si>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</si>
  <si>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</si>
  <si>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</si>
  <si>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</si>
  <si>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</si>
  <si>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</si>
  <si>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</si>
  <si>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</si>
  <si>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</si>
  <si>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</si>
  <si>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</si>
  <si>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</si>
  <si>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</si>
  <si>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</si>
  <si>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</si>
  <si>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</si>
  <si>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</si>
  <si>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</si>
  <si>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</si>
  <si>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</si>
  <si>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</si>
  <si>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</si>
  <si>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</si>
  <si>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</si>
  <si>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</si>
  <si>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</si>
  <si>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</si>
  <si>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</si>
  <si>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</si>
  <si>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</si>
  <si>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</si>
  <si>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</si>
  <si>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</si>
  <si>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</si>
  <si>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</si>
  <si>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</si>
  <si>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</si>
  <si>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</si>
  <si>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</si>
  <si>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</si>
  <si>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</si>
  <si>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</si>
  <si>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</si>
  <si>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</si>
  <si>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</si>
  <si>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</si>
  <si>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</si>
  <si>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</si>
  <si>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</si>
  <si>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</si>
  <si>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</si>
  <si>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</si>
  <si>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</si>
  <si>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</si>
  <si>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</si>
  <si>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</si>
  <si>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</si>
  <si>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</si>
  <si>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</si>
  <si>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</si>
  <si>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</si>
  <si>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</si>
  <si>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</si>
  <si>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</si>
  <si>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</si>
  <si>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</si>
  <si>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</si>
  <si>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</si>
  <si>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</si>
  <si>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</si>
  <si>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</si>
  <si>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</si>
  <si>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</si>
  <si>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</si>
  <si>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</si>
  <si>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</si>
  <si>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</si>
  <si>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</si>
  <si>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</si>
  <si>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</si>
  <si>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</si>
  <si>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</si>
  <si>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</si>
  <si>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</si>
  <si>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</si>
  <si>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</si>
  <si>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</si>
  <si>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</si>
  <si>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</si>
  <si>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</si>
  <si>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</si>
  <si>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</si>
  <si>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</si>
  <si>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</si>
  <si>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</si>
  <si>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</si>
  <si>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</si>
  <si>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</si>
  <si>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</si>
  <si>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</si>
  <si>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</si>
  <si>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</si>
  <si>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</si>
  <si>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</si>
  <si>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</si>
  <si>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</si>
  <si>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</si>
  <si>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</si>
  <si>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</si>
  <si>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</si>
  <si>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</si>
  <si>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</si>
  <si>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</si>
  <si>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</si>
  <si>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</si>
  <si>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</si>
  <si>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</si>
  <si>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</si>
  <si>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</si>
  <si>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</si>
  <si>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</si>
  <si>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</si>
  <si>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</si>
  <si>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</si>
  <si>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</si>
  <si>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</si>
  <si>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</si>
  <si>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</si>
  <si>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</si>
  <si>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</si>
  <si>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</si>
  <si>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</si>
  <si>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</si>
  <si>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</si>
  <si>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</si>
  <si>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</si>
  <si>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</si>
  <si>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</si>
  <si>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</si>
  <si>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</si>
  <si>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</si>
  <si>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</si>
  <si>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</si>
  <si>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</si>
  <si>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</si>
  <si>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</si>
  <si>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</si>
  <si>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</si>
  <si>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</si>
  <si>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</si>
  <si>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</si>
  <si>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</si>
  <si>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</si>
  <si>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</si>
  <si>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</si>
  <si>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</si>
  <si>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</si>
  <si>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</si>
  <si>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</si>
  <si>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</si>
  <si>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</si>
  <si>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</si>
  <si>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</si>
  <si>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</si>
  <si>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</si>
  <si>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</si>
  <si>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</si>
  <si>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</si>
  <si>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</si>
  <si>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</si>
  <si>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</si>
  <si>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</si>
  <si>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</si>
  <si>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</si>
  <si>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</si>
  <si>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</si>
  <si>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</si>
  <si>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</si>
  <si>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</si>
  <si>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</si>
  <si>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</si>
  <si>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</si>
  <si>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</si>
  <si>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</si>
  <si>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</si>
  <si>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</si>
  <si>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</si>
  <si>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</si>
  <si>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</si>
  <si>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</si>
  <si>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</si>
  <si>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</si>
  <si>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</si>
  <si>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</si>
  <si>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</si>
  <si>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</si>
  <si>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</si>
  <si>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</si>
  <si>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</si>
  <si>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</si>
  <si>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</si>
  <si>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</si>
  <si>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</si>
  <si>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</si>
  <si>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</si>
  <si>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</si>
  <si>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</si>
  <si>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</si>
  <si>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</si>
  <si>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</si>
  <si>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</si>
  <si>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</si>
  <si>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</si>
  <si>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</si>
  <si>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</si>
  <si>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</si>
  <si>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</si>
  <si>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</si>
  <si>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</si>
  <si>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</si>
  <si>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</si>
  <si>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</si>
  <si>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</si>
  <si>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</si>
  <si>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</si>
  <si>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</si>
  <si>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</si>
  <si>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</si>
  <si>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</si>
  <si>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</si>
  <si>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</si>
  <si>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</si>
  <si>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</si>
  <si>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</si>
  <si>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</si>
  <si>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</si>
  <si>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</si>
  <si>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</si>
  <si>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</si>
  <si>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</si>
  <si>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</si>
  <si>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</si>
  <si>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</si>
  <si>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</si>
  <si>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</si>
  <si>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</si>
  <si>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</si>
  <si>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</si>
  <si>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</si>
  <si>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</si>
  <si>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</si>
  <si>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</si>
  <si>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</si>
  <si>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</si>
  <si>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</si>
  <si>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</si>
  <si>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</si>
  <si>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</si>
  <si>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</si>
  <si>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</si>
  <si>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</si>
  <si>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</si>
  <si>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</si>
  <si>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</si>
  <si>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</si>
  <si>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</si>
  <si>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</si>
  <si>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</si>
  <si>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</si>
  <si>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</si>
  <si>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</si>
  <si>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</si>
  <si>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</si>
  <si>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</si>
  <si>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</si>
  <si>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</si>
  <si>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</si>
  <si>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</si>
  <si>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</si>
  <si>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</si>
  <si>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</si>
  <si>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</si>
  <si>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</si>
  <si>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</si>
  <si>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</si>
  <si>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</si>
  <si>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</si>
  <si>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</si>
  <si>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</si>
  <si>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</si>
  <si>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</si>
  <si>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</si>
  <si>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</si>
  <si>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</si>
  <si>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</si>
  <si>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</si>
  <si>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</si>
  <si>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</si>
  <si>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</si>
  <si>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</si>
  <si>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</si>
  <si>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</si>
  <si>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</si>
  <si>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</si>
  <si>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</si>
  <si>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</si>
  <si>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</si>
  <si>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</si>
  <si>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</si>
  <si>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</si>
  <si>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</si>
  <si>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</si>
  <si>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</si>
  <si>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</si>
  <si>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</si>
  <si>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</si>
  <si>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</si>
  <si>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</si>
  <si>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</si>
  <si>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</si>
  <si>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</si>
  <si>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</si>
  <si>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</si>
  <si>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</si>
  <si>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</si>
  <si>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</si>
  <si>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</si>
  <si>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</si>
  <si>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</si>
  <si>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</si>
  <si>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</si>
  <si>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</si>
  <si>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</si>
  <si>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</si>
  <si>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</si>
  <si>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</si>
  <si>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</si>
  <si>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</si>
  <si>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</si>
  <si>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</si>
  <si>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</si>
  <si>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</si>
  <si>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</si>
  <si>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</si>
  <si>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</si>
  <si>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</si>
  <si>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</si>
  <si>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</si>
  <si>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</si>
  <si>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</si>
  <si>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</si>
  <si>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</si>
  <si>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</si>
  <si>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</si>
  <si>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</si>
  <si>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</si>
  <si>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</si>
  <si>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</si>
  <si>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</si>
  <si>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</si>
  <si>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</si>
  <si>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</si>
  <si>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</si>
  <si>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</si>
  <si>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</si>
  <si>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</si>
  <si>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</si>
  <si>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</si>
  <si>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</si>
  <si>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</si>
  <si>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</si>
  <si>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</si>
  <si>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</si>
  <si>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</si>
  <si>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</si>
  <si>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</si>
  <si>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</si>
  <si>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</si>
  <si>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</si>
  <si>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</si>
  <si>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</si>
  <si>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</si>
  <si>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</si>
  <si>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</si>
  <si>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</si>
  <si>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</si>
  <si>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</si>
  <si>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</si>
  <si>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</si>
  <si>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</si>
  <si>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</si>
  <si>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</si>
  <si>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</si>
  <si>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</si>
  <si>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</si>
  <si>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</si>
  <si>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</si>
  <si>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</si>
  <si>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</si>
  <si>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</si>
  <si>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</si>
  <si>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</si>
  <si>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</si>
  <si>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</si>
  <si>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</si>
  <si>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</si>
  <si>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</si>
  <si>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</si>
  <si>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</si>
  <si>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</si>
  <si>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</si>
  <si>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</si>
  <si>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</si>
  <si>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</si>
  <si>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</si>
  <si>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</si>
  <si>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</si>
  <si>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</si>
  <si>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</si>
  <si>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</si>
  <si>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</si>
  <si>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</si>
  <si>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</si>
  <si>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</si>
  <si>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</si>
  <si>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</si>
  <si>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</si>
  <si>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</si>
  <si>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</si>
  <si>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</si>
  <si>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</si>
  <si>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</si>
  <si>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</si>
  <si>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</si>
  <si>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</si>
  <si>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</si>
  <si>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</si>
  <si>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</si>
  <si>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</si>
  <si>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</si>
  <si>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</si>
  <si>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</si>
  <si>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</si>
  <si>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</si>
  <si>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</si>
  <si>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</si>
  <si>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</si>
  <si>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</si>
  <si>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</si>
  <si>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</si>
  <si>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</si>
  <si>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</si>
  <si>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</si>
  <si>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</si>
  <si>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</si>
  <si>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</si>
  <si>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</si>
  <si>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</si>
  <si>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</si>
  <si>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</si>
  <si>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</si>
  <si>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</si>
  <si>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</si>
  <si>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</si>
  <si>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</si>
  <si>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</si>
  <si>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</si>
  <si>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</si>
  <si>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</si>
  <si>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</si>
  <si>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</si>
  <si>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</si>
  <si>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</si>
  <si>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</si>
  <si>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</si>
  <si>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</si>
  <si>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</si>
  <si>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</si>
  <si>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</si>
  <si>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</si>
  <si>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</si>
  <si>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</si>
  <si>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</si>
  <si>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</si>
  <si>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</si>
  <si>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</si>
  <si>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</si>
  <si>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</si>
  <si>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</si>
  <si>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</si>
  <si>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</si>
  <si>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</si>
  <si>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</si>
  <si>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</si>
  <si>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</si>
  <si>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</si>
  <si>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</si>
  <si>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</si>
  <si>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</si>
  <si>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</si>
  <si>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</si>
  <si>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</si>
  <si>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</si>
  <si>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</si>
  <si>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</si>
  <si>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</si>
  <si>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</si>
  <si>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</si>
  <si>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</si>
  <si>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</si>
  <si>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</si>
  <si>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</si>
  <si>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</si>
  <si>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</si>
  <si>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</si>
  <si>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</si>
  <si>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</si>
  <si>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</si>
  <si>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</si>
  <si>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</si>
  <si>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</si>
  <si>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</si>
  <si>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</si>
  <si>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</si>
  <si>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</si>
  <si>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</si>
  <si>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</si>
  <si>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</si>
  <si>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</si>
  <si>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</si>
  <si>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</si>
  <si>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</si>
  <si>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</si>
  <si>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</si>
  <si>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</si>
  <si>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</si>
  <si>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</si>
  <si>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</si>
  <si>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</si>
  <si>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</si>
  <si>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</si>
  <si>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</si>
  <si>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</si>
  <si>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</si>
  <si>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</si>
  <si>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</si>
  <si>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</si>
  <si>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</si>
  <si>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</si>
  <si>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</si>
  <si>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</si>
  <si>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</si>
  <si>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</si>
  <si>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</si>
  <si>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</si>
  <si>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</si>
  <si>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</si>
  <si>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</si>
  <si>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</si>
  <si>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</si>
  <si>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</si>
  <si>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</si>
  <si>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</si>
  <si>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</si>
  <si>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</si>
  <si>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</si>
  <si>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</si>
  <si>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</si>
  <si>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</si>
  <si>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</si>
  <si>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</si>
  <si>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</si>
  <si>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</si>
  <si>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</si>
  <si>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</si>
  <si>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</si>
  <si>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</si>
  <si>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</si>
  <si>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</si>
  <si>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</si>
  <si>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</si>
  <si>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</si>
  <si>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</si>
  <si>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</si>
  <si>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</si>
  <si>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</si>
  <si>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</si>
  <si>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</si>
  <si>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</si>
  <si>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</si>
  <si>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</si>
  <si>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</si>
  <si>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</si>
  <si>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</si>
  <si>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</si>
  <si>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</si>
  <si>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</si>
  <si>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</si>
  <si>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</si>
  <si>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</si>
  <si>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</si>
  <si>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</si>
  <si>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</si>
  <si>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</si>
  <si>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</si>
  <si>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</si>
  <si>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</si>
  <si>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</si>
  <si>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</si>
  <si>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</si>
  <si>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</si>
  <si>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</si>
  <si>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</si>
  <si>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</si>
  <si>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</si>
  <si>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</si>
  <si>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</si>
  <si>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</si>
  <si>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</si>
  <si>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</si>
  <si>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</si>
  <si>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</si>
  <si>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</si>
  <si>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</si>
  <si>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</si>
  <si>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</si>
  <si>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</si>
  <si>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</si>
  <si>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</si>
  <si>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</si>
  <si>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</si>
  <si>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</si>
  <si>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</si>
  <si>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</si>
  <si>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</si>
  <si>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</si>
  <si>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</si>
  <si>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</si>
  <si>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</si>
  <si>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</si>
  <si>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</si>
  <si>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</si>
  <si>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</si>
  <si>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</si>
  <si>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</si>
  <si>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</si>
  <si>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</si>
  <si>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</si>
  <si>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</si>
  <si>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</si>
  <si>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</si>
  <si>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</si>
  <si>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</si>
  <si>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</si>
  <si>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</si>
  <si>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</si>
  <si>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</si>
  <si>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</si>
  <si>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</si>
  <si>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</si>
  <si>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</si>
  <si>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</si>
  <si>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</si>
  <si>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</si>
  <si>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</si>
  <si>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</si>
  <si>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</si>
  <si>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</si>
  <si>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</si>
  <si>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</si>
  <si>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</si>
  <si>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</si>
  <si>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</si>
  <si>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</si>
  <si>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</si>
  <si>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</si>
  <si>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</si>
  <si>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</si>
  <si>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</si>
  <si>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</si>
  <si>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</si>
  <si>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</si>
  <si>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</si>
  <si>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</si>
  <si>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</si>
  <si>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</si>
  <si>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</si>
  <si>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</si>
  <si>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</si>
  <si>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</si>
  <si>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</si>
  <si>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</si>
  <si>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</si>
  <si>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</si>
  <si>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</si>
  <si>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</si>
  <si>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</si>
  <si>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</si>
  <si>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</si>
  <si>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</si>
  <si>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</si>
  <si>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</si>
  <si>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</si>
  <si>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</si>
  <si>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</si>
  <si>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</si>
  <si>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</si>
  <si>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</si>
  <si>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</si>
  <si>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</si>
  <si>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</si>
  <si>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</si>
  <si>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</si>
  <si>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</si>
  <si>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</si>
  <si>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</si>
  <si>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</si>
  <si>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</si>
  <si>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</si>
  <si>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</si>
  <si>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</si>
  <si>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</si>
  <si>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</si>
  <si>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</si>
  <si>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</si>
  <si>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</si>
  <si>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</si>
  <si>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</si>
  <si>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</si>
  <si>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</si>
  <si>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</si>
  <si>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</si>
  <si>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</si>
  <si>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</si>
  <si>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</si>
  <si>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</si>
  <si>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</si>
  <si>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</si>
  <si>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</si>
  <si>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</si>
  <si>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</si>
  <si>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</si>
  <si>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</si>
  <si>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</si>
  <si>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</si>
  <si>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</si>
  <si>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</si>
  <si>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</si>
  <si>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</si>
  <si>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</si>
  <si>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</si>
  <si>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</si>
  <si>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</si>
  <si>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</si>
  <si>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</si>
  <si>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</si>
  <si>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</si>
  <si>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</si>
  <si>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</si>
  <si>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</si>
  <si>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</si>
  <si>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</si>
  <si>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</si>
  <si>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</si>
  <si>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</si>
  <si>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</si>
  <si>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</si>
  <si>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</si>
  <si>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</si>
  <si>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</si>
  <si>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</si>
  <si>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</si>
  <si>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</si>
  <si>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</si>
  <si>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</si>
  <si>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</si>
  <si>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</si>
  <si>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</si>
  <si>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</si>
  <si>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</si>
  <si>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</si>
  <si>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</si>
  <si>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</si>
  <si>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</si>
  <si>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</si>
  <si>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</si>
  <si>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</si>
  <si>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</si>
  <si>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</si>
  <si>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</si>
  <si>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</si>
  <si>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</si>
  <si>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</si>
  <si>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</si>
  <si>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</si>
  <si>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</si>
  <si>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</si>
  <si>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</si>
  <si>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</si>
  <si>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</si>
  <si>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</si>
  <si>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</si>
  <si>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</si>
  <si>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</si>
  <si>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</si>
  <si>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</si>
  <si>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</si>
  <si>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</si>
  <si>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</si>
  <si>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</si>
  <si>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</si>
  <si>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</si>
  <si>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</si>
  <si>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</si>
  <si>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</si>
  <si>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</si>
  <si>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</si>
  <si>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</si>
  <si>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</si>
  <si>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</si>
  <si>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</si>
  <si>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</si>
  <si>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</si>
  <si>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</si>
  <si>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</si>
  <si>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</si>
  <si>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</si>
  <si>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</si>
  <si>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</si>
  <si>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</si>
  <si>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</si>
  <si>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</si>
  <si>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</si>
  <si>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</si>
  <si>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</si>
  <si>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</si>
  <si>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</si>
  <si>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</si>
  <si>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</si>
  <si>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</si>
  <si>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</si>
  <si>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</si>
  <si>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</si>
  <si>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</si>
  <si>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</si>
  <si>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</si>
  <si>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</si>
  <si>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</si>
  <si>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</si>
  <si>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</si>
  <si>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</si>
  <si>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</si>
  <si>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</si>
  <si>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</si>
  <si>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</si>
  <si>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</si>
  <si>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</si>
  <si>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</si>
  <si>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</si>
  <si>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</si>
  <si>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</si>
  <si>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</si>
  <si>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</si>
  <si>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</si>
  <si>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</si>
  <si>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</si>
  <si>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</si>
  <si>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</si>
  <si>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</si>
  <si>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</si>
  <si>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</si>
  <si>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</si>
  <si>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</si>
  <si>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</si>
  <si>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</si>
  <si>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</si>
  <si>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</si>
  <si>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</si>
  <si>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</si>
  <si>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</si>
  <si>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</si>
  <si>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</si>
  <si>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</si>
  <si>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</si>
  <si>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</si>
  <si>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</si>
  <si>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</si>
  <si>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</si>
  <si>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</si>
  <si>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</si>
  <si>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</si>
  <si>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</si>
  <si>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</si>
  <si>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</si>
  <si>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</si>
  <si>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</si>
  <si>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</si>
  <si>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</si>
  <si>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</si>
  <si>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</si>
  <si>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</si>
  <si>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</si>
  <si>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</si>
  <si>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</si>
  <si>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</si>
  <si>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</si>
  <si>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</si>
  <si>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</si>
  <si>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</si>
  <si>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</si>
  <si>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</si>
  <si>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</si>
  <si>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</si>
  <si>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</si>
  <si>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</si>
  <si>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</si>
  <si>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</si>
  <si>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</si>
  <si>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</si>
  <si>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</si>
  <si>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</si>
  <si>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</si>
  <si>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</si>
  <si>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</si>
  <si>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</si>
  <si>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</si>
  <si>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</si>
  <si>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</si>
  <si>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</si>
  <si>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</si>
  <si>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</si>
  <si>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</si>
  <si>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</si>
  <si>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</si>
  <si>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</si>
  <si>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</si>
  <si>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</si>
  <si>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</si>
  <si>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</si>
  <si>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</si>
  <si>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</si>
  <si>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</si>
  <si>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</si>
  <si>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</si>
  <si>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</si>
  <si>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</si>
  <si>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</si>
  <si>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</si>
  <si>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</si>
  <si>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</si>
  <si>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</si>
  <si>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</si>
  <si>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</si>
  <si>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</si>
  <si>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</si>
  <si>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</si>
  <si>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</si>
  <si>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</si>
  <si>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</si>
  <si>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</si>
  <si>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</si>
  <si>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</si>
  <si>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</si>
  <si>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</si>
  <si>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</si>
  <si>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</si>
  <si>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</si>
  <si>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</si>
  <si>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</si>
  <si>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</si>
  <si>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</si>
  <si>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</si>
  <si>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</si>
  <si>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</si>
  <si>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</si>
  <si>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</si>
  <si>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</si>
  <si>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</si>
  <si>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</si>
  <si>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</si>
  <si>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</si>
  <si>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</si>
  <si>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</si>
  <si>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</si>
  <si>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</si>
  <si>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</si>
  <si>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</si>
  <si>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</si>
  <si>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</si>
  <si>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</si>
  <si>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</si>
  <si>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</si>
  <si>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</si>
  <si>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</si>
  <si>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</si>
  <si>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</si>
  <si>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</si>
  <si>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</si>
  <si>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</si>
  <si>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</si>
  <si>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</si>
  <si>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</si>
  <si>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</si>
  <si>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</si>
  <si>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</si>
  <si>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</si>
  <si>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</si>
  <si>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</si>
  <si>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</si>
  <si>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</si>
  <si>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</si>
  <si>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</si>
  <si>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</si>
  <si>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</si>
  <si>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</si>
  <si>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</si>
  <si>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</si>
  <si>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</si>
  <si>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</si>
  <si>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</si>
  <si>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</si>
  <si>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</si>
  <si>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</si>
  <si>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</si>
  <si>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</si>
  <si>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</si>
  <si>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</si>
  <si>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</si>
  <si>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</si>
  <si>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</si>
  <si>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</si>
  <si>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</si>
  <si>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</si>
  <si>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</si>
  <si>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</si>
  <si>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</si>
  <si>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</si>
  <si>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</si>
  <si>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</si>
  <si>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</si>
  <si>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</si>
  <si>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</si>
  <si>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</si>
  <si>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</si>
  <si>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</si>
  <si>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</si>
  <si>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</si>
  <si>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</si>
  <si>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</si>
  <si>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</si>
  <si>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</si>
  <si>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</si>
  <si>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</si>
  <si>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</si>
  <si>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</si>
  <si>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</si>
  <si>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</si>
  <si>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</si>
  <si>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</si>
  <si>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</si>
  <si>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</si>
  <si>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</si>
  <si>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</si>
  <si>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</si>
  <si>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</si>
  <si>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</si>
  <si>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</si>
  <si>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</si>
  <si>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</si>
  <si>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</si>
  <si>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</si>
  <si>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</si>
  <si>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</si>
  <si>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</si>
  <si>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</si>
  <si>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</si>
  <si>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</si>
  <si>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</si>
  <si>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</si>
  <si>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</si>
  <si>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</si>
  <si>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</si>
  <si>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</si>
  <si>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</si>
  <si>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</si>
  <si>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</si>
  <si>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</si>
  <si>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</si>
  <si>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</si>
  <si>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</si>
  <si>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</si>
  <si>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</si>
  <si>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</si>
  <si>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</si>
  <si>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</si>
  <si>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</si>
  <si>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</si>
  <si>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</si>
  <si>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</si>
  <si>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</si>
  <si>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</si>
  <si>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</si>
  <si>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</si>
  <si>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</si>
  <si>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</si>
  <si>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</si>
  <si>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</si>
  <si>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</si>
  <si>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</si>
  <si>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</si>
  <si>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</si>
  <si>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</si>
  <si>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</si>
  <si>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</si>
  <si>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</si>
  <si>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</si>
  <si>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</si>
  <si>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</si>
  <si>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</si>
  <si>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</si>
  <si>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</si>
  <si>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</si>
  <si>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</si>
  <si>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</si>
  <si>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</si>
  <si>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</si>
  <si>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</si>
  <si>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</si>
  <si>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</si>
  <si>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</si>
  <si>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</si>
  <si>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</si>
  <si>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</si>
  <si>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</si>
  <si>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</si>
  <si>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</si>
  <si>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</si>
  <si>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</si>
  <si>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</si>
  <si>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</si>
  <si>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</si>
  <si>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</si>
  <si>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</si>
  <si>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</si>
  <si>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</si>
  <si>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</si>
  <si>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</si>
  <si>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</si>
  <si>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</si>
  <si>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</si>
  <si>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</si>
  <si>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</si>
  <si>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</si>
  <si>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</si>
  <si>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</si>
  <si>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</si>
  <si>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</si>
  <si>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</si>
  <si>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</si>
  <si>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</si>
  <si>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</si>
  <si>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</si>
  <si>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</si>
  <si>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</si>
  <si>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</si>
  <si>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</si>
  <si>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</si>
  <si>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</si>
  <si>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</si>
  <si>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</si>
  <si>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</si>
  <si>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</si>
  <si>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</si>
  <si>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</si>
  <si>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</si>
  <si>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</si>
  <si>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</si>
  <si>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</si>
  <si>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</si>
  <si>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</si>
  <si>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</si>
  <si>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</si>
  <si>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</si>
  <si>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</si>
  <si>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</si>
  <si>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</si>
  <si>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</si>
  <si>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</si>
  <si>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</si>
  <si>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</si>
  <si>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</si>
  <si>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</si>
  <si>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</si>
  <si>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</si>
  <si>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</si>
  <si>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</si>
  <si>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</si>
  <si>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</si>
  <si>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</si>
  <si>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</si>
  <si>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</si>
  <si>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</si>
  <si>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</si>
  <si>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</si>
  <si>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</si>
  <si>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</si>
  <si>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</si>
  <si>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</si>
  <si>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</si>
  <si>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</si>
  <si>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</si>
  <si>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</si>
  <si>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</si>
  <si>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</si>
  <si>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</si>
  <si>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</si>
  <si>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</si>
  <si>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</si>
  <si>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</si>
  <si>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</si>
  <si>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</si>
  <si>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</si>
  <si>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</si>
  <si>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</si>
  <si>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</si>
  <si>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</si>
  <si>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</si>
  <si>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</si>
  <si>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</si>
  <si>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</si>
  <si>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</si>
  <si>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</si>
  <si>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</si>
  <si>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</si>
  <si>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</si>
  <si>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</si>
  <si>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</si>
  <si>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</si>
  <si>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</si>
  <si>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</si>
  <si>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</si>
  <si>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</si>
  <si>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</si>
  <si>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</si>
  <si>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</si>
  <si>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</si>
  <si>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</si>
  <si>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</si>
  <si>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</si>
  <si>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</si>
  <si>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</si>
  <si>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</si>
  <si>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</si>
  <si>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</si>
  <si>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</si>
  <si>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</si>
  <si>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</si>
  <si>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</si>
  <si>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</si>
  <si>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</si>
  <si>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</si>
  <si>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</si>
  <si>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</si>
  <si>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</si>
  <si>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</si>
  <si>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</si>
  <si>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</si>
  <si>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</si>
  <si>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</si>
  <si>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</si>
  <si>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</si>
  <si>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</si>
  <si>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</si>
  <si>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</si>
  <si>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</si>
  <si>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</si>
  <si>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</si>
  <si>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</si>
  <si>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</si>
  <si>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</si>
  <si>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</si>
  <si>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</si>
  <si>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</si>
  <si>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</si>
  <si>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</si>
  <si>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</si>
  <si>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</si>
  <si>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</si>
  <si>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</si>
  <si>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</si>
  <si>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</si>
  <si>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</si>
  <si>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</si>
  <si>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</si>
  <si>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</si>
  <si>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</si>
  <si>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</si>
  <si>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</si>
  <si>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</si>
  <si>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</si>
  <si>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</si>
  <si>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</si>
  <si>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</si>
  <si>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</si>
  <si>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</si>
  <si>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</si>
  <si>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</si>
  <si>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</si>
  <si>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</si>
  <si>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</si>
  <si>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</si>
  <si>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</si>
  <si>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</si>
  <si>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</si>
  <si>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</si>
  <si>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</si>
  <si>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</si>
  <si>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</si>
  <si>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</si>
  <si>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</si>
  <si>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</si>
  <si>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</si>
  <si>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</si>
  <si>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</si>
  <si>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</si>
  <si>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</si>
  <si>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</si>
  <si>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</si>
  <si>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</si>
  <si>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</si>
  <si>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</si>
  <si>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</si>
  <si>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</si>
  <si>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</si>
  <si>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</si>
  <si>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</si>
  <si>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</si>
  <si>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</si>
  <si>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</si>
  <si>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</si>
  <si>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</si>
  <si>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</si>
  <si>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</si>
  <si>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</si>
  <si>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</si>
  <si>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</si>
  <si>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</si>
  <si>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</si>
  <si>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</si>
  <si>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</si>
  <si>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</si>
  <si>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</si>
  <si>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</si>
  <si>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</si>
  <si>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</si>
  <si>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</si>
  <si>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</si>
  <si>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</si>
  <si>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</si>
  <si>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</si>
  <si>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</si>
  <si>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</si>
  <si>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</si>
  <si>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</si>
  <si>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</si>
  <si>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</si>
  <si>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</si>
  <si>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</si>
  <si>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</si>
  <si>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</si>
  <si>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</si>
  <si>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</si>
  <si>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</si>
  <si>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</si>
  <si>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</si>
  <si>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</si>
  <si>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</si>
  <si>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</si>
  <si>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</si>
  <si>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</si>
  <si>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</si>
  <si>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</si>
  <si>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</si>
  <si>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</si>
  <si>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</si>
  <si>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</si>
  <si>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</si>
  <si>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</si>
  <si>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</si>
  <si>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</si>
  <si>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</si>
  <si>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</si>
  <si>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</si>
  <si>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</si>
  <si>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</si>
  <si>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</si>
  <si>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</si>
  <si>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</si>
  <si>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</si>
  <si>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</si>
  <si>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</si>
  <si>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</si>
  <si>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</si>
  <si>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</si>
  <si>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</si>
  <si>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</si>
  <si>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</si>
  <si>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</si>
  <si>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</si>
  <si>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</si>
  <si>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</si>
  <si>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</si>
  <si>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</si>
  <si>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</si>
  <si>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</si>
  <si>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</si>
  <si>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</si>
  <si>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</si>
  <si>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</si>
  <si>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</si>
  <si>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</si>
  <si>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</si>
  <si>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</si>
  <si>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</si>
  <si>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</si>
  <si>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</si>
  <si>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</si>
  <si>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</si>
  <si>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</si>
  <si>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</si>
  <si>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</si>
  <si>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</si>
  <si>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</si>
  <si>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</si>
  <si>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</si>
  <si>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</si>
  <si>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</si>
  <si>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</si>
  <si>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</si>
  <si>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</si>
  <si>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</si>
  <si>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</si>
  <si>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</si>
  <si>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</si>
  <si>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</si>
  <si>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</si>
  <si>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</si>
  <si>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</si>
  <si>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</si>
  <si>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</si>
  <si>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</si>
  <si>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</si>
  <si>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</si>
  <si>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</si>
  <si>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</si>
  <si>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</si>
  <si>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</si>
  <si>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</si>
  <si>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</si>
  <si>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</si>
  <si>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</si>
  <si>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</si>
  <si>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</si>
  <si>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</si>
  <si>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</si>
  <si>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</si>
  <si>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</si>
  <si>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</si>
  <si>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</si>
  <si>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</si>
  <si>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</si>
  <si>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</si>
  <si>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</si>
  <si>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</si>
  <si>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</si>
  <si>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</si>
  <si>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</si>
  <si>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</si>
  <si>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</si>
  <si>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</si>
  <si>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</si>
  <si>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</si>
  <si>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</si>
  <si>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</si>
  <si>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</si>
  <si>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</si>
  <si>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</si>
  <si>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</si>
  <si>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</si>
  <si>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</si>
  <si>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</si>
  <si>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</si>
  <si>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</si>
  <si>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</si>
  <si>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</si>
  <si>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</si>
  <si>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</si>
  <si>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</si>
  <si>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</si>
  <si>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</si>
  <si>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</si>
  <si>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</si>
  <si>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</si>
  <si>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</si>
  <si>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</si>
  <si>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</si>
  <si>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</si>
  <si>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</si>
  <si>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</si>
  <si>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</si>
  <si>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</si>
  <si>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</si>
  <si>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</si>
  <si>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</si>
  <si>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</si>
  <si>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</si>
  <si>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</si>
  <si>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</si>
  <si>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</si>
  <si>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</si>
  <si>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</si>
  <si>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</si>
  <si>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</si>
  <si>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</si>
  <si>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</si>
  <si>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</si>
  <si>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</si>
  <si>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</si>
  <si>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</si>
  <si>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</si>
  <si>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</si>
  <si>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</si>
  <si>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</si>
  <si>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</si>
  <si>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</si>
  <si>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</si>
  <si>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</si>
  <si>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</si>
  <si>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</si>
  <si>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</si>
  <si>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</si>
  <si>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</si>
  <si>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</si>
  <si>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</si>
  <si>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</si>
  <si>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</si>
  <si>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</si>
  <si>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</si>
  <si>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</si>
  <si>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</si>
  <si>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</si>
  <si>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</si>
  <si>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</si>
  <si>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</si>
  <si>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</si>
  <si>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</si>
  <si>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</si>
  <si>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</si>
  <si>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</si>
  <si>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</si>
  <si>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</si>
  <si>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</si>
  <si>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</si>
  <si>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</si>
  <si>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</si>
  <si>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</si>
  <si>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</si>
  <si>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</si>
  <si>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</si>
  <si>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</si>
  <si>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</si>
  <si>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</si>
  <si>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</si>
  <si>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</si>
  <si>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</si>
  <si>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</si>
  <si>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</si>
  <si>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</si>
  <si>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</si>
  <si>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</si>
  <si>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</si>
  <si>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</si>
  <si>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</si>
  <si>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</si>
  <si>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</si>
  <si>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</si>
  <si>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</si>
  <si>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</si>
  <si>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</si>
  <si>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</si>
  <si>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</si>
  <si>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</si>
  <si>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</si>
  <si>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</si>
  <si>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</si>
  <si>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</si>
  <si>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</si>
  <si>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</si>
  <si>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</si>
  <si>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</si>
  <si>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</si>
  <si>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</si>
  <si>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</si>
  <si>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</si>
  <si>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</si>
  <si>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</si>
  <si>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</si>
  <si>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</si>
  <si>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</si>
  <si>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</si>
  <si>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</si>
  <si>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</si>
  <si>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</si>
  <si>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</si>
  <si>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</si>
  <si>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</si>
  <si>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</si>
  <si>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</si>
  <si>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</si>
  <si>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</si>
  <si>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</si>
  <si>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</si>
  <si>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</si>
  <si>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</si>
  <si>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</si>
  <si>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</si>
  <si>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</si>
  <si>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</si>
  <si>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</si>
  <si>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</si>
  <si>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</si>
  <si>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</si>
  <si>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</si>
  <si>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</si>
  <si>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</si>
  <si>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</si>
  <si>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</si>
  <si>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</si>
  <si>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</si>
  <si>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</si>
  <si>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</si>
  <si>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</si>
  <si>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</si>
  <si>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</si>
  <si>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</si>
  <si>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</si>
  <si>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</si>
  <si>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</si>
  <si>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</si>
  <si>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</si>
  <si>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</si>
  <si>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</si>
  <si>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</si>
  <si>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</si>
  <si>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</si>
  <si>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</si>
  <si>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</si>
  <si>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</si>
  <si>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</si>
  <si>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</si>
  <si>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</si>
  <si>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</si>
  <si>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</si>
  <si>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</si>
  <si>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</si>
  <si>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</si>
  <si>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</si>
  <si>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</si>
  <si>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</si>
  <si>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</si>
  <si>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</si>
  <si>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</si>
  <si>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</si>
  <si>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</si>
  <si>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</si>
  <si>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</si>
  <si>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</si>
  <si>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</si>
  <si>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</si>
  <si>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</si>
  <si>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</si>
  <si>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</si>
  <si>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</si>
  <si>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</si>
  <si>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</si>
  <si>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</si>
  <si>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</si>
  <si>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</si>
  <si>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</si>
  <si>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</si>
  <si>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</si>
  <si>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</si>
  <si>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</si>
  <si>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</si>
  <si>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</si>
  <si>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</si>
  <si>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</si>
  <si>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</si>
  <si>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</si>
  <si>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</si>
  <si>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</si>
  <si>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</si>
  <si>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</si>
  <si>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</si>
  <si>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</si>
  <si>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</si>
  <si>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</si>
  <si>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</si>
  <si>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</si>
  <si>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</si>
  <si>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</si>
  <si>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</si>
  <si>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</si>
  <si>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</si>
  <si>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</si>
  <si>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</si>
  <si>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</si>
  <si>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</si>
  <si>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</si>
  <si>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</si>
  <si>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</si>
  <si>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</si>
  <si>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</si>
  <si>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</si>
  <si>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</si>
  <si>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</si>
  <si>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</si>
  <si>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</si>
  <si>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</si>
  <si>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</si>
  <si>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</si>
  <si>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</si>
  <si>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</si>
  <si>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</si>
  <si>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</si>
  <si>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</si>
  <si>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</si>
  <si>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</si>
  <si>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</si>
  <si>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</si>
  <si>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</si>
  <si>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</si>
  <si>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</si>
  <si>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</si>
  <si>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</si>
  <si>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</si>
  <si>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</si>
  <si>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</si>
  <si>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</si>
  <si>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</si>
  <si>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</si>
  <si>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</si>
  <si>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</si>
  <si>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</si>
  <si>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</si>
  <si>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</si>
  <si>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</si>
  <si>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</si>
  <si>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</si>
  <si>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</si>
  <si>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</si>
  <si>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</si>
  <si>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</si>
  <si>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</si>
  <si>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</si>
  <si>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</si>
  <si>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</si>
  <si>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</si>
  <si>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</si>
  <si>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</si>
  <si>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</si>
  <si>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</si>
  <si>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</si>
  <si>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</si>
  <si>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</si>
  <si>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</si>
  <si>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</si>
  <si>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</si>
  <si>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</si>
  <si>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</si>
  <si>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</si>
  <si>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</si>
  <si>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</si>
  <si>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</si>
  <si>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</si>
  <si>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</si>
  <si>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</si>
  <si>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</si>
  <si>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</si>
  <si>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</si>
  <si>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</si>
  <si>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</si>
  <si>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</si>
  <si>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</si>
  <si>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</si>
  <si>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</si>
  <si>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</si>
  <si>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</si>
  <si>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</si>
  <si>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</si>
  <si>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</si>
  <si>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</si>
  <si>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</si>
  <si>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</si>
  <si>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</si>
  <si>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</si>
  <si>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</si>
  <si>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</si>
  <si>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</si>
  <si>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</si>
  <si>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</si>
  <si>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</si>
  <si>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</si>
  <si>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</si>
  <si>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</si>
  <si>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</si>
  <si>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</si>
  <si>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</si>
  <si>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</si>
  <si>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</si>
  <si>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</si>
  <si>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</si>
  <si>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</si>
  <si>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</si>
  <si>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</si>
  <si>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</si>
  <si>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</si>
  <si>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</si>
  <si>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</si>
  <si>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</si>
  <si>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</si>
  <si>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</si>
  <si>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</si>
  <si>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</si>
  <si>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</si>
  <si>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</si>
  <si>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</si>
  <si>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</si>
  <si>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</si>
  <si>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</si>
  <si>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</si>
  <si>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</si>
  <si>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</si>
  <si>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</si>
  <si>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</si>
  <si>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</si>
  <si>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</si>
  <si>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</si>
  <si>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</si>
  <si>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</si>
  <si>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</si>
  <si>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</si>
  <si>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</si>
  <si>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</si>
  <si>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</si>
  <si>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</si>
  <si>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</si>
  <si>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</si>
  <si>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</si>
  <si>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</si>
  <si>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</si>
  <si>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</si>
  <si>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</si>
  <si>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</si>
  <si>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</si>
  <si>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</si>
  <si>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</si>
  <si>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</si>
  <si>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</si>
  <si>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</si>
  <si>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</si>
  <si>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</si>
  <si>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</si>
  <si>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</si>
  <si>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</si>
  <si>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</si>
  <si>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</si>
  <si>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</si>
  <si>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</si>
  <si>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</si>
  <si>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</si>
  <si>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</si>
  <si>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</si>
  <si>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</si>
  <si>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</si>
  <si>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</si>
  <si>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</si>
  <si>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</si>
  <si>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</si>
  <si>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</si>
  <si>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</si>
  <si>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</si>
  <si>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</si>
  <si>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</si>
  <si>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</si>
  <si>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</si>
  <si>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</si>
  <si>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</si>
  <si>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</si>
  <si>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</si>
  <si>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</si>
  <si>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</si>
  <si>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</si>
  <si>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</si>
  <si>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</si>
  <si>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</si>
  <si>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</si>
  <si>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</si>
  <si>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</si>
  <si>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</si>
  <si>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</si>
  <si>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</si>
  <si>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</si>
  <si>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</si>
  <si>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</si>
  <si>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</si>
  <si>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</si>
  <si>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</si>
  <si>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</si>
  <si>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</si>
  <si>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</si>
  <si>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</si>
  <si>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</si>
  <si>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</si>
  <si>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</si>
  <si>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</si>
  <si>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</si>
  <si>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</si>
  <si>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</si>
  <si>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</si>
  <si>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</si>
  <si>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</si>
  <si>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</si>
  <si>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</si>
  <si>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</si>
  <si>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</si>
  <si>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</si>
  <si>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</si>
  <si>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</si>
  <si>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</si>
  <si>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</si>
  <si>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</si>
  <si>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</si>
  <si>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</si>
  <si>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</si>
  <si>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</si>
  <si>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</si>
  <si>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</si>
  <si>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</si>
  <si>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</si>
  <si>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</si>
  <si>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</si>
  <si>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</si>
  <si>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</si>
  <si>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</si>
  <si>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</si>
  <si>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</si>
  <si>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</si>
  <si>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</si>
  <si>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</si>
  <si>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</si>
  <si>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</si>
  <si>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</si>
  <si>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</si>
  <si>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</si>
  <si>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</si>
  <si>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</si>
  <si>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</si>
  <si>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</si>
  <si>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</si>
  <si>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</si>
  <si>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</si>
  <si>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</si>
  <si>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</si>
  <si>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</si>
  <si>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</si>
  <si>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</si>
  <si>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</si>
  <si>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</si>
  <si>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</si>
  <si>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</si>
  <si>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</si>
  <si>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</si>
  <si>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</si>
  <si>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</si>
  <si>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</si>
  <si>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</si>
  <si>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</si>
  <si>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</si>
  <si>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</si>
  <si>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</si>
  <si>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</si>
  <si>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</si>
  <si>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</si>
  <si>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</si>
  <si>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</si>
  <si>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</si>
  <si>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</si>
  <si>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</si>
  <si>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</si>
  <si>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</si>
  <si>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</si>
  <si>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</si>
  <si>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</si>
  <si>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</si>
  <si>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</si>
  <si>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</si>
  <si>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</si>
  <si>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</si>
  <si>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</si>
  <si>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</si>
  <si>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</si>
  <si>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</si>
  <si>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</si>
  <si>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</si>
  <si>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</si>
  <si>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</si>
  <si>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</si>
  <si>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</si>
  <si>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</si>
  <si>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</si>
  <si>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</si>
  <si>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</si>
  <si>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</si>
  <si>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</si>
  <si>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</si>
  <si>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</si>
  <si>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</si>
  <si>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</si>
  <si>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</si>
  <si>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</si>
  <si>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</si>
  <si>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</si>
  <si>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</si>
  <si>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</si>
  <si>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</si>
  <si>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</si>
  <si>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</si>
  <si>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</si>
  <si>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</si>
  <si>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</si>
  <si>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</si>
  <si>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</si>
  <si>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</si>
  <si>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</si>
  <si>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</si>
  <si>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</si>
  <si>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</si>
  <si>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</si>
  <si>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</si>
  <si>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</si>
  <si>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</si>
  <si>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</si>
  <si>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</si>
  <si>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</si>
  <si>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</si>
  <si>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</si>
  <si>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</si>
  <si>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</si>
  <si>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</si>
  <si>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</si>
  <si>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</si>
  <si>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</si>
  <si>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</si>
  <si>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</si>
  <si>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</si>
  <si>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</si>
  <si>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</si>
  <si>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</si>
  <si>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</si>
  <si>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</si>
  <si>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</si>
  <si>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</si>
  <si>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</si>
  <si>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</si>
  <si>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</si>
  <si>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</si>
  <si>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</si>
  <si>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</si>
  <si>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</si>
  <si>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</si>
  <si>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</si>
  <si>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</si>
  <si>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</si>
  <si>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</si>
  <si>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</si>
  <si>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</si>
  <si>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</si>
  <si>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</si>
  <si>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</si>
  <si>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</si>
  <si>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</si>
  <si>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</si>
  <si>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</si>
  <si>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</si>
  <si>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</si>
  <si>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</si>
  <si>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</si>
  <si>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</si>
  <si>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</si>
  <si>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</si>
  <si>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</si>
  <si>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</si>
  <si>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</si>
  <si>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</si>
  <si>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</si>
  <si>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</si>
  <si>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</si>
  <si>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</si>
  <si>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</si>
  <si>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</si>
  <si>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</si>
  <si>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</si>
  <si>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</si>
  <si>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</si>
  <si>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</si>
  <si>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</si>
  <si>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</si>
  <si>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</si>
  <si>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</si>
  <si>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</si>
  <si>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</si>
  <si>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</si>
  <si>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</si>
  <si>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</si>
  <si>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</si>
  <si>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</si>
  <si>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</si>
  <si>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</si>
  <si>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</si>
  <si>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</si>
  <si>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</si>
  <si>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</si>
  <si>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</si>
  <si>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</si>
  <si>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</si>
  <si>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</si>
  <si>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</si>
  <si>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</si>
  <si>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</si>
  <si>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</si>
  <si>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</si>
  <si>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</si>
  <si>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</si>
  <si>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</si>
  <si>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</si>
  <si>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</si>
  <si>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</si>
  <si>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</si>
  <si>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</si>
  <si>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</si>
  <si>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</si>
  <si>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</si>
  <si>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</si>
  <si>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</si>
  <si>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</si>
  <si>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</si>
  <si>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</si>
  <si>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</si>
  <si>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</si>
  <si>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</si>
  <si>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</si>
  <si>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</si>
  <si>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</si>
  <si>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</si>
  <si>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</si>
  <si>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</si>
  <si>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</si>
  <si>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</si>
  <si>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</si>
  <si>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</si>
  <si>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</si>
  <si>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</si>
  <si>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</si>
  <si>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</si>
  <si>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</si>
  <si>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</si>
  <si>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</si>
  <si>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</si>
  <si>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</si>
  <si>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</si>
  <si>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</si>
  <si>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</si>
  <si>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</si>
  <si>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</si>
  <si>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</si>
  <si>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</si>
  <si>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</si>
  <si>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</si>
  <si>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</si>
  <si>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</si>
  <si>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</si>
  <si>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</si>
  <si>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</si>
  <si>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</si>
  <si>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</si>
  <si>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</si>
  <si>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</si>
  <si>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</si>
  <si>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</si>
  <si>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</si>
  <si>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</si>
  <si>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</si>
  <si>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</si>
  <si>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</si>
  <si>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</si>
  <si>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</si>
  <si>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</si>
  <si>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</si>
  <si>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</si>
  <si>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</si>
  <si>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</si>
  <si>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</si>
  <si>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</si>
  <si>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</si>
  <si>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</si>
  <si>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</si>
  <si>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</si>
  <si>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</si>
  <si>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</si>
  <si>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</si>
  <si>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</si>
  <si>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</si>
  <si>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</si>
  <si>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</si>
  <si>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</si>
  <si>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</si>
  <si>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</si>
  <si>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</si>
  <si>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</si>
  <si>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</si>
  <si>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</si>
  <si>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</si>
  <si>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</si>
  <si>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</si>
  <si>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</si>
  <si>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</si>
  <si>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</si>
  <si>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</si>
  <si>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</si>
  <si>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</si>
  <si>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</si>
  <si>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</si>
  <si>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</si>
  <si>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</si>
  <si>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</si>
  <si>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</si>
  <si>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</si>
  <si>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</si>
  <si>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</si>
  <si>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</si>
  <si>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</si>
  <si>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</si>
  <si>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</si>
  <si>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</si>
  <si>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</si>
  <si>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</si>
  <si>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</si>
  <si>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</si>
  <si>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</si>
  <si>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</si>
  <si>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</si>
  <si>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</si>
  <si>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</si>
  <si>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</si>
  <si>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</si>
  <si>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</si>
  <si>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</si>
  <si>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</si>
  <si>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</si>
  <si>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</si>
  <si>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</si>
  <si>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</si>
  <si>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</si>
  <si>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</si>
  <si>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</si>
  <si>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</si>
  <si>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</si>
  <si>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</si>
  <si>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</si>
  <si>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</si>
  <si>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</si>
  <si>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</si>
  <si>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</si>
  <si>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</si>
  <si>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</si>
  <si>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</si>
  <si>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</si>
  <si>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</si>
  <si>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</si>
  <si>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</si>
  <si>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</si>
  <si>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</si>
  <si>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</si>
  <si>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</si>
  <si>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</si>
  <si>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</si>
  <si>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</si>
  <si>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</si>
  <si>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</si>
  <si>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</si>
  <si>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</si>
  <si>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</si>
  <si>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</si>
  <si>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</si>
  <si>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</si>
  <si>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</si>
  <si>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</si>
  <si>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</si>
  <si>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</si>
  <si>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</si>
  <si>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</si>
  <si>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</si>
  <si>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</si>
  <si>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</si>
  <si>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</si>
  <si>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</si>
  <si>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</si>
  <si>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</si>
  <si>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</si>
  <si>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</si>
  <si>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</si>
  <si>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</si>
  <si>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</si>
  <si>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</si>
  <si>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</si>
  <si>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</si>
  <si>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</si>
  <si>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</si>
  <si>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</si>
  <si>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</si>
  <si>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</si>
  <si>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</si>
  <si>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</si>
  <si>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</si>
  <si>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</si>
  <si>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</si>
  <si>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</si>
  <si>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</si>
  <si>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</si>
  <si>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</si>
  <si>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</si>
  <si>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</si>
  <si>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</si>
  <si>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</si>
  <si>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</si>
  <si>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</si>
  <si>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</si>
  <si>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</si>
  <si>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</si>
  <si>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</si>
  <si>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</si>
  <si>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</si>
  <si>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</si>
  <si>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</si>
  <si>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</si>
  <si>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</si>
  <si>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</si>
  <si>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</si>
  <si>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</si>
  <si>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</si>
  <si>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</si>
  <si>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</si>
  <si>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</si>
  <si>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</si>
  <si>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</si>
  <si>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</si>
  <si>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</si>
  <si>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</si>
  <si>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</si>
  <si>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</si>
  <si>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</si>
  <si>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</si>
  <si>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</si>
  <si>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</si>
  <si>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</si>
  <si>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</si>
  <si>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</si>
  <si>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</si>
  <si>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</si>
  <si>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</si>
  <si>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</si>
  <si>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</si>
  <si>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</si>
  <si>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</si>
  <si>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</si>
  <si>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</si>
  <si>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</si>
  <si>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</si>
  <si>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</si>
  <si>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</si>
  <si>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</si>
  <si>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</si>
  <si>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</si>
  <si>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</si>
  <si>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</si>
  <si>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</si>
  <si>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</si>
  <si>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</si>
  <si>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</si>
  <si>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</si>
  <si>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</si>
  <si>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</si>
  <si>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</si>
  <si>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</si>
  <si>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</si>
  <si>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</si>
  <si>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</si>
  <si>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</si>
  <si>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</si>
  <si>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</si>
  <si>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</si>
  <si>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</si>
  <si>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</si>
  <si>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</si>
  <si>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</si>
  <si>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</si>
  <si>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</si>
  <si>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</si>
  <si>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</si>
  <si>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</si>
  <si>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</si>
  <si>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</si>
  <si>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</si>
  <si>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</si>
  <si>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</si>
  <si>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</si>
  <si>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</si>
  <si>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</si>
  <si>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</si>
  <si>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</si>
  <si>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</si>
  <si>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</si>
  <si>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</si>
  <si>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</si>
  <si>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</si>
  <si>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</si>
  <si>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</si>
  <si>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</si>
  <si>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</si>
  <si>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</si>
  <si>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</si>
  <si>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</si>
  <si>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</si>
  <si>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</si>
  <si>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</si>
  <si>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</si>
  <si>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</si>
  <si>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</si>
  <si>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</si>
  <si>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</si>
  <si>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</si>
  <si>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</si>
  <si>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</si>
  <si>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</si>
  <si>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</si>
  <si>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</si>
  <si>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</si>
  <si>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</si>
  <si>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</si>
  <si>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</si>
  <si>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</si>
  <si>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</si>
  <si>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</si>
  <si>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</si>
  <si>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</si>
  <si>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</si>
  <si>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</si>
  <si>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</si>
  <si>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</si>
  <si>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</si>
  <si>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</si>
  <si>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</si>
  <si>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</si>
  <si>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</si>
  <si>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</si>
  <si>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</si>
  <si>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</si>
  <si>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</si>
  <si>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</si>
  <si>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</si>
  <si>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</si>
  <si>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</si>
  <si>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</si>
  <si>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</si>
  <si>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</si>
  <si>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</si>
  <si>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</si>
  <si>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</si>
  <si>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</si>
  <si>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</si>
  <si>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</si>
  <si>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</si>
  <si>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</si>
  <si>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</si>
  <si>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</si>
  <si>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</si>
  <si>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</si>
  <si>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</si>
  <si>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</si>
  <si>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</si>
  <si>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</si>
  <si>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</si>
  <si>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</si>
  <si>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</si>
  <si>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</si>
  <si>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</si>
  <si>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</si>
  <si>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</si>
  <si>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</si>
  <si>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</si>
  <si>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</si>
  <si>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</si>
  <si>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</si>
  <si>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</si>
  <si>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</si>
  <si>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</si>
  <si>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</si>
  <si>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</si>
  <si>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</si>
  <si>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</si>
  <si>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</si>
  <si>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</si>
  <si>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</si>
  <si>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</si>
  <si>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</si>
  <si>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</si>
  <si>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</si>
  <si>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</si>
  <si>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</si>
  <si>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</si>
  <si>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</si>
  <si>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</si>
  <si>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</si>
  <si>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</si>
  <si>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</si>
  <si>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</si>
  <si>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</si>
  <si>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</si>
  <si>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</si>
  <si>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</si>
  <si>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</si>
  <si>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</si>
  <si>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</si>
  <si>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</si>
  <si>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</si>
  <si>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</si>
  <si>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</si>
  <si>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</si>
  <si>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</si>
  <si>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</si>
  <si>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</si>
  <si>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</si>
  <si>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</si>
  <si>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</si>
  <si>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</si>
  <si>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</si>
  <si>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</si>
  <si>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</si>
  <si>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</si>
  <si>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</si>
  <si>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</si>
  <si>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</si>
  <si>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</si>
  <si>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</si>
  <si>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</si>
  <si>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</si>
  <si>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</si>
  <si>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</si>
  <si>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</si>
  <si>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</si>
  <si>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</si>
  <si>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</si>
  <si>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</si>
  <si>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</si>
  <si>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</si>
  <si>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</si>
  <si>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</si>
  <si>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</si>
  <si>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</si>
  <si>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</si>
  <si>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</si>
  <si>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</si>
  <si>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</si>
  <si>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</si>
  <si>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</si>
  <si>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</si>
  <si>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</si>
  <si>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</si>
  <si>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</si>
  <si>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</si>
  <si>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</si>
  <si>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</si>
  <si>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</si>
  <si>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</si>
  <si>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</si>
  <si>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</si>
  <si>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</si>
  <si>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</si>
  <si>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</si>
  <si>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</si>
  <si>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</si>
  <si>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</si>
  <si>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</si>
  <si>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</si>
  <si>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</si>
  <si>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</si>
  <si>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</si>
  <si>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</si>
  <si>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</si>
  <si>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</si>
  <si>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</si>
  <si>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</si>
  <si>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</si>
  <si>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</si>
  <si>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</si>
  <si>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</si>
  <si>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</si>
  <si>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</si>
  <si>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</si>
  <si>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</si>
  <si>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</si>
  <si>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</si>
  <si>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</si>
  <si>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</si>
  <si>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</si>
  <si>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</si>
  <si>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</si>
  <si>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</si>
  <si>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</si>
  <si>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</si>
  <si>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</si>
  <si>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</si>
  <si>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</si>
  <si>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</si>
  <si>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</si>
  <si>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</si>
  <si>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</si>
  <si>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</si>
  <si>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</si>
  <si>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</si>
  <si>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</si>
  <si>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</si>
  <si>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</si>
  <si>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</si>
  <si>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</si>
  <si>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</si>
  <si>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</si>
  <si>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</si>
  <si>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</si>
  <si>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</si>
  <si>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</si>
  <si>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</si>
  <si>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</si>
  <si>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</si>
  <si>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</si>
  <si>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</si>
  <si>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</si>
  <si>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</si>
  <si>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</si>
  <si>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</si>
  <si>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</si>
  <si>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</si>
  <si>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</si>
  <si>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</si>
  <si>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</si>
  <si>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</si>
  <si>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</si>
  <si>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</si>
  <si>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</si>
  <si>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</si>
  <si>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</si>
  <si>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</si>
  <si>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</si>
  <si>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</si>
  <si>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</si>
  <si>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</si>
  <si>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</si>
  <si>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</si>
  <si>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</si>
  <si>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</si>
  <si>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</si>
  <si>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</si>
  <si>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</si>
  <si>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</si>
  <si>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</si>
  <si>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</si>
  <si>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</si>
  <si>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</si>
  <si>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</si>
  <si>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</si>
  <si>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</si>
  <si>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</si>
  <si>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</si>
  <si>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</si>
  <si>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</si>
  <si>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</si>
  <si>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</si>
  <si>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</si>
  <si>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</si>
  <si>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</si>
  <si>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</si>
  <si>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</si>
  <si>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</si>
  <si>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</si>
  <si>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</si>
  <si>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</si>
  <si>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</si>
  <si>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</si>
  <si>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</si>
  <si>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</si>
  <si>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</si>
  <si>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</si>
  <si>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</si>
  <si>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</si>
  <si>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</si>
  <si>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</si>
  <si>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</si>
  <si>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</si>
  <si>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</si>
  <si>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</si>
  <si>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</si>
  <si>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</si>
  <si>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</si>
  <si>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</si>
  <si>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</si>
  <si>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</si>
  <si>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</si>
  <si>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</si>
  <si>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</si>
  <si>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</si>
  <si>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</si>
  <si>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</si>
  <si>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</si>
  <si>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</si>
  <si>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</si>
  <si>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</si>
  <si>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</si>
  <si>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</si>
  <si>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</si>
  <si>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</si>
  <si>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</si>
  <si>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</si>
  <si>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</si>
  <si>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</si>
  <si>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</si>
  <si>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</si>
  <si>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</si>
  <si>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</si>
  <si>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</si>
  <si>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</si>
  <si>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</si>
  <si>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</si>
  <si>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</si>
  <si>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</si>
  <si>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</si>
  <si>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</si>
  <si>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</si>
  <si>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</si>
  <si>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</si>
  <si>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</si>
  <si>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</si>
  <si>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</si>
  <si>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</si>
  <si>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</si>
  <si>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</si>
  <si>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</si>
  <si>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</si>
  <si>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</si>
  <si>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</si>
  <si>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</si>
  <si>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</si>
  <si>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</si>
  <si>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</si>
  <si>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</si>
  <si>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</si>
  <si>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</si>
  <si>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</si>
  <si>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</si>
  <si>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</si>
  <si>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</si>
  <si>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</si>
  <si>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</si>
  <si>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</si>
  <si>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</si>
  <si>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</si>
  <si>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</si>
  <si>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</si>
  <si>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</si>
  <si>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</si>
  <si>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</si>
  <si>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</si>
  <si>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</si>
  <si>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</si>
  <si>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</si>
  <si>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</si>
  <si>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</si>
  <si>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</si>
  <si>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</si>
  <si>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</si>
  <si>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</si>
  <si>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</si>
  <si>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</si>
  <si>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</si>
  <si>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</si>
  <si>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</si>
  <si>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</si>
  <si>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</si>
  <si>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</si>
  <si>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</si>
  <si>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</si>
  <si>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</si>
  <si>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</si>
  <si>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</si>
  <si>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</si>
  <si>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</si>
  <si>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</si>
  <si>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</si>
  <si>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</si>
  <si>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</si>
  <si>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</si>
  <si>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</si>
  <si>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</si>
  <si>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</si>
  <si>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</si>
  <si>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</si>
  <si>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</si>
  <si>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</si>
  <si>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</si>
  <si>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</si>
  <si>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</si>
  <si>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</si>
  <si>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</si>
  <si>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</si>
  <si>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</si>
  <si>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</si>
  <si>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</si>
  <si>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</si>
  <si>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</si>
  <si>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</si>
  <si>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</si>
  <si>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</si>
  <si>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</si>
  <si>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</si>
  <si>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</si>
  <si>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</si>
  <si>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</si>
  <si>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</si>
  <si>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</si>
  <si>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</si>
  <si>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</si>
  <si>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</si>
  <si>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</si>
  <si>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</si>
  <si>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</si>
  <si>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</si>
  <si>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</si>
  <si>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</si>
  <si>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</si>
  <si>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</si>
  <si>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</si>
  <si>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</si>
  <si>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</si>
  <si>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</si>
  <si>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</si>
  <si>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</si>
  <si>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</si>
  <si>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</si>
  <si>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</si>
  <si>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</si>
  <si>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</si>
  <si>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</si>
  <si>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</si>
  <si>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</si>
  <si>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</si>
  <si>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</si>
  <si>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</si>
  <si>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</si>
  <si>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</si>
  <si>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</si>
  <si>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</si>
  <si>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</si>
  <si>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</si>
  <si>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</si>
  <si>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</si>
  <si>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</si>
  <si>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</si>
  <si>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</si>
  <si>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</si>
  <si>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</si>
  <si>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</si>
  <si>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</si>
  <si>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</si>
  <si>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</si>
  <si>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</si>
  <si>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</si>
  <si>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</si>
  <si>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</si>
  <si>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</si>
  <si>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</si>
  <si>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</si>
  <si>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</si>
  <si>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</si>
  <si>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</si>
  <si>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</si>
  <si>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</si>
  <si>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</si>
  <si>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</si>
  <si>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</si>
  <si>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</si>
  <si>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</si>
  <si>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</si>
  <si>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</si>
  <si>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</si>
  <si>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</si>
  <si>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</si>
  <si>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</si>
  <si>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</si>
  <si>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</si>
  <si>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</si>
  <si>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</si>
  <si>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</si>
  <si>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</si>
  <si>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</si>
  <si>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</si>
  <si>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</si>
  <si>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</si>
  <si>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</si>
  <si>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</si>
  <si>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</si>
  <si>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</si>
  <si>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</si>
  <si>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</si>
  <si>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</si>
  <si>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</si>
  <si>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</si>
  <si>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</si>
  <si>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</si>
  <si>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</si>
  <si>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</si>
  <si>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</si>
  <si>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</si>
  <si>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</si>
  <si>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</si>
  <si>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</si>
  <si>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</si>
  <si>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</si>
  <si>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</si>
  <si>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</si>
  <si>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</si>
  <si>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</si>
  <si>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</si>
  <si>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</si>
  <si>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</si>
  <si>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</si>
  <si>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</si>
  <si>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</si>
  <si>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</si>
  <si>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</si>
  <si>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</si>
  <si>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</si>
  <si>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</si>
  <si>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</si>
  <si>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</si>
  <si>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</si>
  <si>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</si>
  <si>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</si>
  <si>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</si>
  <si>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</si>
  <si>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</si>
  <si>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</si>
  <si>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</si>
  <si>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</si>
  <si>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</si>
  <si>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</si>
  <si>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</si>
  <si>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</si>
  <si>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</si>
  <si>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</si>
  <si>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</si>
  <si>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</si>
  <si>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</si>
  <si>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</si>
  <si>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</si>
  <si>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</si>
  <si>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</si>
  <si>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</si>
  <si>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</si>
  <si>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</si>
  <si>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</si>
  <si>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</si>
  <si>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</si>
  <si>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</si>
  <si>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</si>
  <si>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</si>
  <si>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</si>
  <si>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</si>
  <si>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</si>
  <si>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</si>
  <si>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</si>
  <si>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</si>
  <si>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</si>
  <si>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</si>
  <si>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</si>
  <si>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</si>
  <si>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</si>
  <si>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</si>
  <si>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</si>
  <si>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</si>
  <si>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</si>
  <si>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</si>
  <si>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</si>
  <si>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</si>
  <si>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</si>
  <si>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</si>
  <si>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</si>
  <si>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</si>
  <si>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</si>
  <si>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</si>
  <si>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</si>
  <si>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</si>
  <si>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</si>
  <si>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</si>
  <si>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</si>
  <si>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</si>
  <si>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</si>
  <si>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</si>
  <si>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</si>
  <si>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</si>
  <si>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</si>
  <si>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</si>
  <si>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</si>
  <si>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</si>
  <si>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</si>
  <si>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</si>
  <si>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</si>
  <si>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</si>
  <si>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</si>
  <si>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</si>
  <si>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</si>
  <si>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</si>
  <si>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</si>
  <si>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</si>
  <si>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</si>
  <si>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</si>
  <si>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</si>
  <si>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</si>
  <si>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</si>
  <si>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</si>
  <si>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</si>
  <si>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</si>
  <si>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</si>
  <si>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</si>
  <si>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</si>
  <si>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</si>
  <si>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</si>
  <si>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</si>
  <si>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</si>
  <si>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</si>
  <si>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</si>
  <si>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</si>
  <si>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</si>
  <si>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</si>
  <si>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</si>
  <si>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</si>
  <si>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</si>
  <si>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</si>
  <si>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</si>
  <si>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</si>
  <si>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</si>
  <si>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</si>
  <si>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</si>
  <si>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</si>
  <si>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</si>
  <si>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</si>
  <si>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</si>
  <si>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</si>
  <si>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</si>
  <si>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</si>
  <si>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</si>
  <si>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</si>
  <si>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</si>
  <si>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</si>
  <si>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</si>
  <si>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</si>
  <si>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</si>
  <si>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</si>
  <si>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</si>
  <si>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</si>
  <si>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</si>
  <si>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</si>
  <si>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</si>
  <si>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</si>
  <si>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</si>
  <si>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</si>
  <si>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</si>
  <si>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</si>
  <si>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</si>
  <si>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</si>
  <si>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</si>
  <si>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</si>
  <si>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</si>
  <si>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</si>
  <si>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</si>
  <si>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</si>
  <si>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</si>
  <si>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</si>
  <si>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</si>
  <si>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</si>
  <si>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</si>
  <si>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</si>
  <si>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</si>
  <si>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</si>
  <si>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</si>
  <si>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</si>
  <si>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</si>
  <si>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</si>
  <si>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</si>
  <si>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</si>
  <si>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</si>
  <si>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</si>
  <si>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</si>
  <si>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</si>
  <si>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</si>
  <si>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</si>
  <si>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</si>
  <si>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</si>
  <si>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</si>
  <si>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</si>
  <si>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</si>
  <si>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</si>
  <si>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</si>
  <si>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</si>
  <si>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</si>
  <si>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</si>
  <si>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</si>
  <si>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</si>
  <si>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</si>
  <si>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</si>
  <si>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</si>
  <si>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</si>
  <si>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</si>
  <si>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</si>
  <si>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</si>
  <si>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</si>
  <si>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</si>
  <si>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</si>
  <si>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</si>
  <si>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</si>
  <si>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</si>
  <si>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</si>
  <si>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</si>
  <si>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</si>
  <si>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</si>
  <si>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</si>
  <si>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</si>
  <si>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</si>
  <si>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</si>
  <si>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</si>
  <si>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</si>
  <si>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</si>
  <si>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</si>
  <si>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</si>
  <si>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</si>
  <si>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</si>
  <si>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</si>
  <si>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</si>
  <si>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</si>
  <si>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</si>
  <si>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</si>
  <si>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</si>
  <si>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</si>
  <si>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</si>
  <si>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</si>
  <si>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</si>
  <si>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</si>
  <si>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</si>
  <si>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</si>
  <si>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</si>
  <si>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</si>
  <si>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</si>
  <si>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</si>
  <si>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</si>
  <si>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</si>
  <si>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</si>
  <si>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</si>
  <si>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</si>
  <si>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</si>
  <si>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</si>
  <si>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</si>
  <si>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</si>
  <si>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</si>
  <si>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</si>
  <si>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</si>
  <si>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</si>
  <si>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</si>
  <si>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</si>
  <si>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</si>
  <si>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</si>
  <si>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</si>
  <si>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</si>
  <si>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</si>
  <si>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</si>
  <si>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</si>
  <si>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</si>
  <si>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</si>
  <si>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</si>
  <si>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</si>
  <si>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</si>
  <si>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</si>
  <si>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</si>
  <si>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</si>
  <si>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</si>
  <si>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</si>
  <si>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</si>
  <si>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</si>
  <si>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</si>
  <si>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</si>
  <si>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</si>
  <si>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</si>
  <si>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</si>
  <si>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</si>
  <si>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</si>
  <si>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</si>
  <si>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</si>
  <si>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</si>
  <si>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</si>
  <si>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</si>
  <si>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</si>
  <si>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</si>
  <si>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</si>
  <si>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</si>
  <si>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</si>
  <si>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</si>
  <si>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</si>
  <si>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</si>
  <si>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</si>
  <si>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</si>
  <si>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</si>
  <si>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</si>
  <si>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</si>
  <si>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</si>
  <si>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</si>
  <si>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</si>
  <si>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</si>
  <si>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</si>
  <si>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</si>
  <si>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</si>
  <si>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</si>
  <si>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</si>
  <si>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</si>
  <si>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</si>
  <si>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</si>
  <si>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</si>
  <si>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</si>
  <si>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</si>
  <si>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</si>
  <si>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</si>
  <si>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</si>
  <si>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</si>
  <si>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</si>
  <si>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</si>
  <si>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</si>
  <si>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</si>
  <si>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</si>
  <si>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</si>
  <si>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</si>
  <si>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</si>
  <si>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</si>
  <si>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</si>
  <si>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</si>
  <si>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</si>
  <si>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</si>
  <si>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</si>
  <si>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</si>
  <si>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</si>
  <si>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</si>
  <si>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</si>
  <si>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</si>
  <si>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</si>
  <si>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</si>
  <si>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</si>
  <si>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</si>
  <si>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</si>
  <si>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</si>
  <si>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</si>
  <si>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</si>
  <si>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</si>
  <si>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</si>
  <si>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</si>
  <si>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</si>
  <si>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</si>
  <si>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</si>
  <si>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</si>
  <si>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</si>
  <si>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</si>
  <si>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</si>
  <si>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</si>
  <si>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</si>
  <si>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</si>
  <si>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</si>
  <si>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</si>
  <si>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</si>
  <si>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</si>
  <si>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</si>
  <si>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</si>
  <si>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</si>
  <si>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</si>
  <si>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</si>
  <si>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</si>
  <si>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</si>
  <si>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</si>
  <si>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</si>
  <si>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</si>
  <si>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</si>
  <si>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</si>
  <si>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</si>
  <si>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</si>
  <si>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</si>
  <si>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</si>
  <si>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</si>
  <si>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</si>
  <si>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</si>
  <si>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</si>
  <si>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</si>
  <si>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</si>
  <si>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</si>
  <si>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</si>
  <si>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</si>
  <si>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</si>
  <si>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</si>
  <si>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</si>
  <si>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</si>
  <si>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</si>
  <si>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</si>
  <si>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</si>
  <si>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</si>
  <si>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</si>
  <si>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</si>
  <si>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</si>
  <si>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</si>
  <si>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</si>
  <si>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</si>
  <si>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</si>
  <si>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</si>
  <si>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</si>
  <si>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</si>
  <si>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</si>
  <si>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</si>
  <si>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</si>
  <si>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</si>
  <si>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</si>
  <si>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</si>
  <si>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</si>
  <si>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</si>
  <si>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</si>
  <si>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</si>
  <si>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</si>
  <si>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</si>
  <si>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</si>
  <si>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</si>
  <si>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</si>
  <si>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</si>
  <si>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</si>
  <si>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</si>
  <si>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</si>
  <si>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</si>
  <si>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</si>
  <si>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</si>
  <si>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</si>
  <si>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</si>
  <si>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</si>
  <si>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</si>
  <si>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</si>
  <si>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</si>
  <si>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</si>
  <si>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</si>
  <si>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</si>
  <si>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</si>
  <si>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</si>
  <si>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</si>
  <si>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</si>
  <si>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</si>
  <si>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</si>
  <si>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</si>
  <si>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</si>
  <si>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</si>
  <si>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</si>
  <si>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</si>
  <si>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</si>
  <si>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</si>
  <si>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</si>
  <si>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</si>
  <si>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</si>
  <si>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</si>
  <si>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</si>
  <si>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</si>
  <si>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</si>
  <si>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</si>
  <si>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</si>
  <si>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</si>
  <si>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</si>
  <si>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</si>
  <si>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</si>
  <si>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</si>
  <si>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</si>
  <si>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</si>
  <si>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</si>
  <si>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</si>
  <si>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</si>
  <si>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</si>
  <si>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</si>
  <si>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</si>
  <si>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</si>
  <si>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</si>
  <si>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</si>
  <si>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</si>
  <si>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</si>
  <si>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</si>
  <si>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</si>
  <si>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</si>
  <si>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</si>
  <si>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</si>
  <si>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</si>
  <si>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</si>
  <si>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</si>
  <si>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</si>
  <si>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</si>
  <si>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</si>
  <si>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</si>
  <si>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</si>
  <si>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</si>
  <si>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</si>
  <si>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</si>
  <si>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</si>
  <si>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</si>
  <si>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</si>
  <si>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</si>
  <si>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</si>
  <si>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</si>
  <si>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</si>
  <si>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</si>
  <si>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</si>
  <si>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</si>
  <si>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</si>
  <si>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</si>
  <si>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</si>
  <si>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</si>
  <si>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</si>
  <si>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</si>
  <si>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</si>
  <si>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</si>
  <si>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</si>
  <si>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</si>
  <si>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</si>
  <si>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</si>
  <si>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</si>
  <si>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</si>
  <si>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</si>
  <si>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</si>
  <si>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</si>
  <si>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</si>
  <si>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</si>
  <si>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</si>
  <si>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</si>
  <si>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</si>
  <si>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</si>
  <si>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</si>
  <si>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</si>
  <si>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</si>
  <si>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</si>
  <si>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</si>
  <si>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</si>
  <si>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</si>
  <si>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</si>
  <si>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</si>
  <si>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</si>
  <si>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</si>
  <si>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</si>
  <si>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</si>
  <si>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</si>
  <si>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</si>
  <si>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</si>
  <si>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</si>
  <si>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</si>
  <si>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</si>
  <si>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</si>
  <si>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</si>
  <si>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</si>
  <si>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</si>
  <si>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</si>
  <si>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</si>
  <si>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</si>
  <si>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</si>
  <si>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</si>
  <si>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</si>
  <si>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</si>
  <si>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</si>
  <si>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</si>
  <si>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</si>
  <si>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</si>
  <si>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</si>
  <si>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</si>
  <si>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</si>
  <si>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</si>
  <si>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</si>
  <si>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</si>
  <si>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</si>
  <si>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</si>
  <si>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</si>
  <si>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</si>
  <si>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</si>
  <si>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</si>
  <si>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</si>
  <si>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</si>
  <si>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</si>
  <si>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</si>
  <si>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</si>
  <si>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</si>
  <si>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</si>
  <si>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</si>
  <si>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</si>
  <si>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</si>
  <si>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</si>
  <si>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</si>
  <si>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</si>
  <si>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</si>
  <si>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</si>
  <si>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</si>
  <si>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</si>
  <si>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</si>
  <si>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</si>
  <si>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</si>
  <si>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</si>
  <si>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</si>
  <si>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</si>
  <si>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</si>
  <si>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</si>
  <si>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</si>
  <si>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</si>
  <si>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</si>
  <si>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</si>
  <si>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</si>
  <si>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</si>
  <si>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</si>
  <si>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</si>
  <si>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</si>
  <si>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</si>
  <si>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</si>
  <si>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</si>
  <si>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</si>
  <si>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</si>
  <si>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</si>
  <si>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</si>
  <si>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</si>
  <si>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</si>
  <si>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</si>
  <si>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</si>
  <si>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</si>
  <si>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</si>
  <si>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</si>
  <si>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</si>
  <si>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</si>
  <si>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</si>
  <si>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</si>
  <si>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</si>
  <si>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</si>
  <si>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</si>
  <si>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</si>
  <si>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</si>
  <si>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</si>
  <si>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</si>
  <si>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</si>
  <si>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</si>
  <si>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</si>
  <si>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</si>
  <si>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</si>
  <si>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</si>
  <si>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</si>
  <si>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</si>
  <si>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</si>
  <si>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</si>
  <si>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</si>
  <si>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</si>
  <si>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</si>
  <si>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</si>
  <si>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</si>
  <si>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</si>
  <si>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</si>
  <si>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</si>
  <si>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</si>
  <si>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</si>
  <si>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</si>
  <si>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</si>
  <si>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</si>
  <si>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</si>
  <si>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</si>
  <si>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</si>
  <si>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</si>
  <si>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</si>
  <si>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</si>
  <si>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</si>
  <si>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</si>
  <si>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</si>
  <si>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</si>
  <si>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</si>
  <si>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</si>
  <si>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</si>
  <si>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</si>
  <si>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</si>
  <si>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</si>
  <si>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</si>
  <si>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</si>
  <si>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</si>
  <si>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</si>
  <si>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</si>
  <si>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</si>
  <si>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</si>
  <si>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</si>
  <si>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</si>
  <si>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</si>
  <si>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</si>
  <si>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</si>
  <si>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</si>
  <si>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</si>
  <si>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</si>
  <si>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</si>
  <si>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</si>
  <si>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</si>
  <si>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</si>
  <si>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</si>
  <si>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</si>
  <si>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</si>
  <si>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</si>
  <si>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</si>
  <si>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</si>
  <si>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</si>
  <si>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</si>
  <si>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</si>
  <si>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</si>
  <si>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</si>
  <si>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</si>
  <si>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</si>
  <si>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</si>
  <si>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</si>
  <si>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</si>
  <si>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</si>
  <si>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</si>
  <si>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</si>
  <si>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</si>
  <si>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</si>
  <si>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</si>
  <si>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</si>
  <si>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</si>
  <si>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</si>
  <si>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</si>
  <si>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</si>
  <si>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</si>
  <si>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</si>
  <si>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</si>
  <si>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</si>
  <si>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</si>
  <si>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</si>
  <si>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</si>
  <si>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</si>
  <si>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</si>
  <si>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</si>
  <si>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</si>
  <si>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</si>
  <si>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</si>
  <si>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</si>
  <si>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</si>
  <si>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</si>
  <si>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</si>
  <si>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</si>
  <si>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</si>
  <si>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</si>
  <si>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</si>
  <si>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</si>
  <si>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</si>
  <si>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</si>
  <si>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</si>
  <si>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</si>
  <si>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</si>
  <si>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</si>
  <si>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</si>
  <si>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</si>
  <si>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</si>
  <si>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</si>
  <si>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</si>
  <si>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</si>
  <si>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</si>
  <si>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</si>
  <si>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</si>
  <si>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</si>
  <si>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</si>
  <si>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</si>
  <si>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</si>
  <si>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</si>
  <si>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</si>
  <si>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</si>
  <si>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</si>
  <si>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</si>
  <si>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</si>
  <si>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</si>
  <si>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</si>
  <si>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</si>
  <si>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</si>
  <si>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</si>
  <si>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</si>
  <si>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</si>
  <si>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</si>
  <si>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</si>
  <si>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</si>
  <si>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</si>
  <si>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</si>
  <si>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</si>
  <si>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</si>
  <si>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</si>
  <si>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</si>
  <si>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</si>
  <si>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</si>
  <si>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</si>
  <si>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</si>
  <si>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</si>
  <si>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</si>
  <si>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</si>
  <si>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</si>
  <si>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</si>
  <si>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</si>
  <si>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</si>
  <si>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</si>
  <si>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</si>
  <si>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</si>
  <si>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</si>
  <si>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</si>
  <si>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</si>
  <si>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</si>
  <si>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</si>
  <si>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</si>
  <si>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</si>
  <si>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</si>
  <si>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</si>
  <si>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</si>
  <si>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</si>
  <si>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</si>
  <si>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</si>
  <si>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</si>
  <si>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</si>
  <si>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</si>
  <si>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</si>
  <si>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</si>
  <si>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</si>
  <si>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</si>
  <si>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</si>
  <si>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</si>
  <si>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</si>
  <si>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</si>
  <si>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</si>
  <si>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</si>
  <si>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</si>
  <si>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</si>
  <si>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</si>
  <si>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</si>
  <si>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</si>
  <si>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</si>
  <si>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</si>
  <si>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</si>
  <si>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</si>
  <si>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</si>
  <si>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</si>
  <si>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</si>
  <si>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</si>
  <si>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</si>
  <si>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</si>
  <si>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</si>
  <si>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</si>
  <si>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</si>
  <si>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</si>
  <si>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</si>
  <si>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</si>
  <si>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</si>
  <si>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</si>
  <si>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</si>
  <si>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</si>
  <si>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</si>
  <si>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</si>
  <si>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</si>
  <si>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</si>
  <si>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</si>
  <si>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</si>
  <si>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</si>
  <si>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</si>
  <si>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</si>
  <si>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</si>
  <si>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</si>
  <si>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</si>
  <si>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</si>
  <si>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</si>
  <si>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</si>
  <si>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</si>
  <si>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</si>
  <si>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</si>
  <si>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</si>
  <si>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</si>
  <si>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</si>
  <si>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</si>
  <si>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</si>
  <si>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</si>
  <si>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</si>
  <si>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</si>
  <si>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</si>
  <si>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</si>
  <si>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</si>
  <si>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</si>
  <si>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</si>
  <si>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</si>
  <si>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</si>
  <si>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</si>
  <si>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</si>
  <si>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</si>
  <si>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</si>
  <si>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</si>
  <si>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</si>
  <si>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</si>
  <si>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</si>
  <si>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</si>
  <si>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</si>
  <si>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</si>
  <si>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</si>
  <si>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</si>
  <si>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</si>
  <si>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</si>
  <si>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</si>
  <si>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</si>
  <si>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</si>
  <si>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</si>
  <si>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</si>
  <si>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</si>
  <si>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</si>
  <si>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</si>
  <si>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</si>
  <si>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</si>
  <si>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</si>
  <si>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</si>
  <si>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</si>
  <si>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</si>
  <si>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</si>
  <si>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</si>
  <si>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</si>
  <si>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</si>
  <si>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</si>
  <si>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</si>
  <si>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</si>
  <si>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</si>
  <si>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</si>
  <si>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</si>
  <si>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</si>
  <si>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</si>
  <si>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</si>
  <si>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</si>
  <si>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</si>
  <si>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</si>
  <si>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</si>
  <si>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</si>
  <si>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</si>
  <si>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</si>
  <si>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</si>
  <si>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</si>
  <si>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</si>
  <si>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</si>
  <si>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</si>
  <si>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</si>
  <si>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</si>
  <si>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</si>
  <si>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</si>
  <si>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</si>
  <si>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</si>
  <si>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</si>
  <si>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</si>
  <si>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</si>
  <si>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</si>
  <si>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</si>
  <si>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</si>
  <si>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</si>
  <si>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</si>
  <si>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</si>
  <si>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</si>
  <si>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</si>
  <si>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</si>
  <si>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</si>
  <si>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</si>
  <si>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</si>
  <si>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</si>
  <si>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</si>
  <si>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</si>
  <si>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</si>
  <si>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</si>
  <si>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</si>
  <si>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</si>
  <si>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</si>
  <si>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</si>
  <si>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</si>
  <si>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</si>
  <si>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</si>
  <si>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</si>
  <si>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</si>
  <si>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</si>
  <si>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</si>
  <si>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</si>
  <si>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</si>
  <si>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</si>
  <si>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</si>
  <si>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</si>
  <si>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</si>
  <si>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</si>
  <si>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</si>
  <si>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</si>
  <si>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</si>
  <si>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</si>
  <si>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</si>
  <si>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</si>
  <si>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</si>
  <si>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</si>
  <si>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</si>
  <si>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</si>
  <si>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</si>
  <si>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</si>
  <si>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</si>
  <si>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</si>
  <si>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</si>
  <si>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</si>
  <si>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</si>
  <si>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</si>
  <si>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</si>
  <si>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</si>
  <si>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</si>
  <si>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</si>
  <si>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</si>
  <si>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</si>
  <si>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</si>
  <si>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</si>
  <si>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</si>
  <si>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</si>
  <si>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</si>
  <si>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</si>
  <si>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</si>
  <si>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</si>
  <si>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</si>
  <si>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</si>
  <si>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</si>
  <si>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</si>
  <si>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</si>
  <si>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</si>
  <si>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</si>
  <si>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</si>
  <si>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</si>
  <si>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</si>
  <si>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</si>
  <si>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</si>
  <si>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</si>
  <si>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</si>
  <si>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</si>
  <si>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</si>
  <si>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</si>
  <si>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</si>
  <si>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</si>
  <si>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</si>
  <si>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</si>
  <si>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</si>
  <si>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</si>
  <si>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</si>
  <si>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</si>
  <si>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</si>
  <si>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</si>
  <si>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</si>
  <si>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</si>
  <si>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</si>
  <si>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</si>
  <si>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</si>
  <si>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</si>
  <si>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</si>
  <si>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</si>
  <si>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</si>
  <si>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</si>
  <si>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</si>
  <si>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</si>
  <si>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</si>
  <si>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</si>
  <si>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</si>
  <si>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</si>
  <si>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</si>
  <si>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</si>
  <si>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</si>
  <si>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</si>
  <si>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</si>
  <si>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</si>
  <si>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</si>
  <si>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</si>
  <si>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</si>
  <si>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</si>
  <si>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</si>
  <si>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</si>
  <si>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</si>
  <si>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</si>
  <si>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</si>
  <si>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</si>
  <si>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</si>
  <si>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</si>
  <si>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</si>
  <si>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</si>
  <si>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</si>
  <si>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</si>
  <si>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</si>
  <si>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</si>
  <si>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</si>
  <si>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</si>
  <si>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</si>
  <si>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</si>
  <si>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</si>
  <si>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</si>
  <si>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</si>
  <si>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</si>
  <si>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</si>
  <si>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</si>
  <si>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</si>
  <si>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</si>
  <si>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</si>
  <si>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</si>
  <si>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</si>
  <si>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</si>
  <si>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</si>
  <si>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</si>
  <si>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</si>
  <si>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</si>
  <si>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</si>
  <si>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</si>
  <si>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</si>
  <si>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</si>
  <si>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</si>
  <si>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</si>
  <si>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</si>
  <si>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</si>
  <si>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</si>
  <si>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</si>
  <si>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</si>
  <si>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</si>
  <si>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</si>
  <si>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</si>
  <si>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</si>
  <si>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</si>
  <si>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</si>
  <si>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</si>
  <si>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</si>
  <si>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</si>
  <si>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</si>
  <si>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</si>
  <si>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</si>
  <si>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</si>
  <si>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</si>
  <si>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</si>
  <si>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</si>
  <si>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</si>
  <si>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</si>
  <si>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</si>
  <si>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</si>
  <si>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</si>
  <si>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</si>
  <si>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</si>
  <si>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</si>
  <si>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</si>
  <si>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</si>
  <si>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</si>
  <si>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</si>
  <si>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</si>
  <si>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</si>
  <si>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</si>
  <si>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</si>
  <si>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</si>
  <si>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</si>
  <si>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</si>
  <si>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</si>
  <si>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</si>
  <si>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</si>
  <si>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</si>
  <si>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</si>
  <si>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</si>
  <si>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</si>
  <si>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</si>
  <si>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</si>
  <si>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</si>
  <si>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</si>
  <si>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</si>
  <si>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</si>
  <si>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</si>
  <si>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</si>
  <si>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</si>
  <si>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</si>
  <si>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</si>
  <si>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</si>
  <si>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</si>
  <si>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</si>
  <si>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</si>
  <si>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</si>
  <si>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</si>
  <si>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</si>
  <si>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</si>
  <si>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</si>
  <si>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</si>
  <si>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</si>
  <si>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</si>
  <si>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</si>
  <si>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</si>
  <si>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</si>
  <si>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</si>
  <si>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</si>
  <si>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</si>
  <si>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</si>
  <si>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</si>
  <si>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</si>
  <si>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</si>
  <si>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</si>
  <si>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</si>
  <si>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</si>
  <si>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</si>
  <si>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</si>
  <si>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</si>
  <si>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</si>
  <si>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</si>
  <si>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</si>
  <si>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</si>
  <si>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</si>
  <si>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</si>
  <si>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</si>
  <si>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</si>
  <si>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</si>
  <si>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</si>
  <si>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</si>
  <si>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</si>
  <si>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</si>
  <si>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</si>
  <si>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</si>
  <si>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</si>
  <si>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</si>
  <si>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</si>
  <si>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</si>
  <si>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</si>
  <si>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</si>
  <si>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</si>
  <si>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</si>
  <si>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</si>
  <si>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</si>
  <si>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</si>
  <si>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</si>
  <si>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</si>
  <si>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</si>
  <si>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</si>
  <si>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</si>
  <si>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</si>
  <si>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</si>
  <si>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</si>
  <si>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</si>
  <si>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</si>
  <si>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</si>
  <si>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</si>
  <si>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</si>
  <si>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</si>
  <si>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</si>
  <si>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</si>
  <si>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</si>
  <si>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</si>
  <si>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</si>
  <si>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</si>
  <si>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</si>
  <si>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</si>
  <si>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</si>
  <si>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</si>
  <si>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</si>
  <si>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</si>
  <si>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</si>
  <si>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</si>
  <si>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</si>
  <si>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</si>
  <si>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</si>
  <si>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</si>
  <si>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</si>
  <si>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</si>
  <si>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</si>
  <si>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</si>
  <si>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</si>
  <si>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</si>
  <si>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</si>
  <si>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</si>
  <si>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</si>
  <si>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</si>
  <si>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</si>
  <si>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</si>
  <si>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</si>
  <si>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</si>
  <si>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</si>
  <si>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</si>
  <si>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</si>
  <si>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</si>
  <si>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</si>
  <si>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</si>
  <si>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</si>
  <si>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</si>
  <si>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</si>
  <si>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</si>
  <si>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</si>
  <si>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</si>
  <si>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</si>
  <si>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</si>
  <si>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</si>
  <si>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</si>
  <si>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</si>
  <si>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</si>
  <si>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</si>
  <si>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</si>
  <si>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</si>
  <si>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</si>
  <si>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</si>
  <si>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</si>
  <si>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</si>
  <si>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</si>
  <si>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</si>
  <si>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</si>
  <si>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</si>
  <si>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</si>
  <si>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</si>
  <si>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</si>
  <si>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</si>
  <si>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</si>
  <si>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</si>
  <si>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</si>
  <si>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</si>
  <si>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</si>
  <si>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</si>
  <si>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</si>
  <si>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</si>
  <si>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</si>
  <si>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</si>
  <si>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</si>
  <si>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</si>
  <si>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</si>
  <si>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</si>
  <si>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</si>
  <si>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</si>
  <si>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</si>
  <si>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</si>
  <si>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</si>
  <si>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</si>
  <si>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</si>
  <si>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</si>
  <si>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</si>
  <si>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</si>
  <si>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</si>
  <si>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</si>
  <si>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</si>
  <si>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</si>
  <si>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</si>
  <si>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</si>
  <si>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</si>
  <si>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</si>
  <si>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</si>
  <si>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</si>
  <si>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</si>
  <si>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</si>
  <si>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</si>
  <si>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</si>
  <si>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</si>
  <si>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</si>
  <si>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</si>
  <si>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</si>
  <si>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</si>
  <si>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</si>
  <si>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</si>
  <si>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</si>
  <si>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</si>
  <si>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</si>
  <si>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</si>
  <si>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</si>
  <si>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</si>
  <si>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</si>
  <si>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</si>
  <si>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</si>
  <si>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</si>
  <si>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</si>
  <si>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</si>
  <si>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</si>
  <si>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</si>
  <si>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</si>
  <si>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</si>
  <si>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</si>
  <si>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</si>
  <si>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</si>
  <si>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</si>
  <si>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</si>
  <si>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</si>
  <si>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</si>
  <si>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</si>
  <si>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</si>
  <si>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</si>
  <si>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</si>
  <si>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</si>
  <si>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</si>
  <si>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</si>
  <si>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</si>
  <si>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</si>
  <si>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</si>
  <si>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</si>
  <si>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</si>
  <si>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</si>
  <si>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</si>
  <si>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</si>
  <si>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</si>
  <si>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</si>
  <si>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</si>
  <si>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</si>
  <si>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</si>
  <si>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</si>
  <si>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</si>
  <si>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</si>
  <si>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</si>
  <si>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</si>
  <si>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</si>
  <si>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</si>
  <si>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</si>
  <si>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</si>
  <si>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</si>
  <si>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</si>
  <si>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</si>
  <si>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</si>
  <si>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</si>
  <si>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</si>
  <si>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</si>
  <si>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</si>
  <si>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</si>
  <si>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</si>
  <si>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</si>
  <si>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</si>
  <si>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</si>
  <si>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</si>
  <si>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</si>
  <si>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</si>
  <si>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</si>
  <si>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</si>
  <si>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</si>
  <si>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</si>
  <si>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</si>
  <si>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</si>
  <si>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</si>
  <si>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</si>
  <si>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</si>
  <si>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</si>
  <si>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</si>
  <si>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</si>
  <si>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</si>
  <si>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</si>
  <si>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</si>
  <si>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</si>
  <si>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</si>
  <si>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</si>
  <si>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</si>
  <si>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</si>
  <si>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</si>
  <si>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</si>
  <si>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</si>
  <si>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</si>
  <si>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</si>
  <si>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</si>
  <si>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</si>
  <si>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</si>
  <si>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</si>
  <si>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</si>
  <si>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</si>
  <si>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</si>
  <si>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</si>
  <si>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</si>
  <si>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</si>
  <si>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</si>
  <si>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</si>
  <si>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</si>
  <si>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</si>
  <si>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</si>
  <si>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</si>
  <si>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</si>
  <si>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</si>
  <si>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</si>
  <si>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</si>
  <si>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</si>
  <si>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</si>
  <si>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</si>
  <si>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</si>
  <si>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</si>
  <si>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</si>
  <si>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</si>
  <si>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</si>
  <si>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</si>
  <si>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</si>
  <si>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</si>
  <si>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</si>
  <si>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</si>
  <si>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</si>
  <si>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</si>
  <si>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</si>
  <si>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</si>
  <si>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</si>
  <si>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</si>
  <si>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</si>
  <si>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</si>
  <si>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</si>
  <si>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</si>
  <si>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</si>
  <si>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</si>
  <si>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</si>
  <si>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</si>
  <si>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</si>
  <si>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</si>
  <si>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</si>
  <si>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</si>
  <si>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</si>
  <si>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</si>
  <si>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</si>
  <si>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</si>
  <si>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</si>
  <si>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</si>
  <si>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</si>
  <si>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</si>
  <si>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</si>
  <si>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</si>
  <si>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</si>
  <si>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</si>
  <si>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</si>
  <si>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</si>
  <si>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</si>
  <si>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</si>
  <si>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</si>
  <si>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</si>
  <si>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</si>
  <si>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</si>
  <si>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</si>
  <si>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</si>
  <si>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</si>
  <si>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</si>
  <si>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</si>
  <si>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</si>
  <si>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</si>
  <si>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</si>
  <si>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</si>
  <si>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</si>
  <si>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</si>
  <si>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</si>
  <si>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</si>
  <si>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</si>
  <si>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</si>
  <si>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</si>
  <si>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</si>
  <si>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</si>
  <si>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</si>
  <si>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</si>
  <si>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</si>
  <si>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</si>
  <si>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</si>
  <si>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</si>
  <si>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</si>
  <si>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</si>
  <si>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</si>
  <si>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</si>
  <si>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</si>
  <si>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</si>
  <si>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</si>
  <si>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</si>
  <si>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</si>
  <si>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</si>
  <si>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</si>
  <si>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</si>
  <si>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</si>
  <si>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</si>
  <si>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</si>
  <si>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</si>
  <si>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</si>
  <si>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</si>
  <si>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</si>
  <si>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</si>
  <si>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</si>
  <si>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</si>
  <si>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</si>
  <si>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</si>
  <si>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</si>
  <si>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</si>
  <si>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</si>
  <si>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</si>
  <si>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</si>
  <si>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</si>
  <si>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</si>
  <si>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</si>
  <si>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</si>
  <si>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</si>
  <si>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</si>
  <si>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</si>
  <si>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</si>
  <si>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</si>
  <si>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</si>
  <si>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</si>
  <si>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</si>
  <si>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</si>
  <si>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</si>
  <si>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</si>
  <si>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</si>
  <si>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</si>
  <si>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</si>
  <si>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</si>
  <si>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</si>
  <si>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</si>
  <si>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</si>
  <si>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</si>
  <si>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</si>
  <si>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</si>
  <si>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</si>
  <si>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</si>
  <si>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 xml:space="preserve">филиал муниципальное казенное общеобразовательное учреждение "Солнечная средняя общеобразовательная школа" Алейского района Алтайского края - "Коммунарская средняя общеобразовательная школа" </t>
  </si>
  <si>
    <t>658130, Алтайский край, Алейский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</si>
</sst>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2" workbookViewId="0">
      <selection activeCell="Q38" sqref="Q38:AG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6" t="s">
        <v>2686</v>
      </c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7" t="s">
        <v>2687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69" t="s">
        <v>320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1"/>
    </row>
    <row r="16" spans="1:87" ht="15" customHeight="1" x14ac:dyDescent="0.2"/>
    <row r="17" spans="1:84" ht="15" hidden="1" customHeight="1" thickBot="1" x14ac:dyDescent="0.25">
      <c r="H17" s="157" t="s">
        <v>141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</row>
    <row r="18" spans="1:84" ht="15" customHeight="1" thickBot="1" x14ac:dyDescent="0.25"/>
    <row r="19" spans="1:84" ht="30" customHeight="1" x14ac:dyDescent="0.2">
      <c r="K19" s="181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82"/>
      <c r="CD19" s="2"/>
      <c r="CE19" s="2"/>
      <c r="CF19" s="2"/>
    </row>
    <row r="20" spans="1:84" s="6" customFormat="1" ht="15" customHeight="1" x14ac:dyDescent="0.2">
      <c r="I20" s="7"/>
      <c r="K20" s="183"/>
      <c r="L20" s="184"/>
      <c r="M20" s="184"/>
      <c r="N20" s="184" t="s">
        <v>142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>
        <v>2021</v>
      </c>
      <c r="AN20" s="185"/>
      <c r="AO20" s="185"/>
      <c r="AP20" s="81" t="s">
        <v>143</v>
      </c>
      <c r="AQ20" s="186">
        <f>year+1</f>
        <v>2022</v>
      </c>
      <c r="AR20" s="186"/>
      <c r="AS20" s="186"/>
      <c r="AT20" s="187" t="s">
        <v>144</v>
      </c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8"/>
      <c r="BV20" s="4"/>
    </row>
    <row r="21" spans="1:84" s="6" customFormat="1" ht="15" customHeight="1" thickBot="1" x14ac:dyDescent="0.25">
      <c r="I21" s="7"/>
      <c r="K21" s="148" t="s">
        <v>6681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3">
        <f>year</f>
        <v>2021</v>
      </c>
      <c r="AW21" s="153"/>
      <c r="AX21" s="153"/>
      <c r="AY21" s="146" t="s">
        <v>6680</v>
      </c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7"/>
      <c r="BV21" s="4"/>
    </row>
    <row r="22" spans="1:84" ht="20.100000000000001" customHeight="1" thickBot="1" x14ac:dyDescent="0.25"/>
    <row r="23" spans="1:84" ht="15" thickBot="1" x14ac:dyDescent="0.25">
      <c r="A23" s="157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9"/>
      <c r="AY23" s="157" t="s">
        <v>146</v>
      </c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Q23" s="163" t="s">
        <v>147</v>
      </c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5"/>
      <c r="CD23" s="8"/>
      <c r="CE23" s="8"/>
      <c r="CF23" s="9"/>
    </row>
    <row r="24" spans="1:84" ht="45" customHeight="1" x14ac:dyDescent="0.2">
      <c r="A24" s="175" t="s">
        <v>2640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172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4"/>
      <c r="BO24" s="139" t="s">
        <v>8872</v>
      </c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1"/>
    </row>
    <row r="25" spans="1:84" ht="15" x14ac:dyDescent="0.2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80"/>
      <c r="BM25" s="112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1"/>
    </row>
    <row r="26" spans="1:84" ht="35.1" customHeight="1" thickBot="1" x14ac:dyDescent="0.25">
      <c r="A26" s="160" t="s">
        <v>1726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0" t="s">
        <v>6677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2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1"/>
    </row>
    <row r="27" spans="1:84" ht="15.75" thickBot="1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6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7" t="s">
        <v>6676</v>
      </c>
      <c r="BT27" s="158"/>
      <c r="BU27" s="158"/>
      <c r="BV27" s="158"/>
      <c r="BW27" s="158"/>
      <c r="BX27" s="158"/>
      <c r="BY27" s="158"/>
      <c r="BZ27" s="158"/>
      <c r="CA27" s="15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44" t="s">
        <v>11234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5"/>
    </row>
    <row r="30" spans="1:84" ht="27" customHeight="1" thickBot="1" x14ac:dyDescent="0.25">
      <c r="A30" s="122" t="s">
        <v>149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124"/>
      <c r="S30" s="124"/>
      <c r="T30" s="124"/>
      <c r="U30" s="124"/>
      <c r="V30" s="124"/>
      <c r="W30" s="124"/>
      <c r="X30" s="125" t="s">
        <v>11235</v>
      </c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6"/>
    </row>
    <row r="31" spans="1:84" ht="13.5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2" t="s">
        <v>151</v>
      </c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4"/>
    </row>
    <row r="32" spans="1:84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28" t="s">
        <v>10518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35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7"/>
      <c r="AY32" s="129" t="s">
        <v>750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 t="s">
        <v>751</v>
      </c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</row>
    <row r="33" spans="1:84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8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8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8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4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41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3.5" thickBot="1" x14ac:dyDescent="0.25">
      <c r="A37" s="127">
        <v>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>
        <v>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>
        <v>3</v>
      </c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>
        <v>4</v>
      </c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>
        <v>5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</row>
    <row r="38" spans="1:84" ht="13.5" thickBot="1" x14ac:dyDescent="0.25">
      <c r="A38" s="116">
        <v>609562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9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119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AY38" s="119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1"/>
      <c r="BP38" s="119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1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S21" sqref="S21:S22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3" t="s">
        <v>2675</v>
      </c>
      <c r="Q17" s="204"/>
      <c r="R17" s="204"/>
      <c r="S17" s="204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0" t="s">
        <v>2676</v>
      </c>
      <c r="Q18" s="203" t="s">
        <v>2012</v>
      </c>
      <c r="R18" s="204"/>
      <c r="S18" s="204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9</v>
      </c>
      <c r="Q21" s="84">
        <v>7</v>
      </c>
      <c r="R21" s="84">
        <v>2</v>
      </c>
      <c r="S21" s="84">
        <v>4</v>
      </c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</v>
      </c>
      <c r="Q22" s="84">
        <v>0</v>
      </c>
      <c r="R22" s="84">
        <v>2</v>
      </c>
      <c r="S22" s="84">
        <v>4</v>
      </c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9</v>
      </c>
      <c r="Q25" s="84">
        <v>7</v>
      </c>
      <c r="R25" s="84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Q22" sqref="Q22:Z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P22+P26</f>
        <v>51</v>
      </c>
      <c r="Q21" s="84">
        <f t="shared" ref="Q21:AA21" si="0">Q22+Q26</f>
        <v>6</v>
      </c>
      <c r="R21" s="84">
        <f t="shared" si="0"/>
        <v>3</v>
      </c>
      <c r="S21" s="84">
        <f t="shared" si="0"/>
        <v>10</v>
      </c>
      <c r="T21" s="84">
        <f t="shared" si="0"/>
        <v>7</v>
      </c>
      <c r="U21" s="84">
        <f t="shared" si="0"/>
        <v>5</v>
      </c>
      <c r="V21" s="84">
        <f t="shared" si="0"/>
        <v>5</v>
      </c>
      <c r="W21" s="84">
        <f t="shared" si="0"/>
        <v>3</v>
      </c>
      <c r="X21" s="84">
        <f t="shared" si="0"/>
        <v>5</v>
      </c>
      <c r="Y21" s="84">
        <f t="shared" si="0"/>
        <v>6</v>
      </c>
      <c r="Z21" s="84">
        <f t="shared" si="0"/>
        <v>1</v>
      </c>
      <c r="AA21" s="84">
        <f t="shared" si="0"/>
        <v>0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>Q22+R22+S22+T22+U22+V22+W22+X22+Y22+Z22+AA22</f>
        <v>51</v>
      </c>
      <c r="Q22" s="84">
        <v>6</v>
      </c>
      <c r="R22" s="84">
        <v>3</v>
      </c>
      <c r="S22" s="84">
        <v>10</v>
      </c>
      <c r="T22" s="84">
        <v>7</v>
      </c>
      <c r="U22" s="84">
        <v>5</v>
      </c>
      <c r="V22" s="84">
        <v>5</v>
      </c>
      <c r="W22" s="84">
        <v>3</v>
      </c>
      <c r="X22" s="84">
        <v>5</v>
      </c>
      <c r="Y22" s="84">
        <v>6</v>
      </c>
      <c r="Z22" s="84">
        <v>1</v>
      </c>
      <c r="AA22" s="84"/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Q23+R23+S23+T23+U23+V23+W23+X23+Y23+Z23+AA23</f>
        <v>51</v>
      </c>
      <c r="Q23" s="84">
        <f>Q22</f>
        <v>6</v>
      </c>
      <c r="R23" s="84">
        <f t="shared" ref="R23:AC23" si="1">R22</f>
        <v>3</v>
      </c>
      <c r="S23" s="84">
        <f t="shared" si="1"/>
        <v>10</v>
      </c>
      <c r="T23" s="84">
        <f t="shared" si="1"/>
        <v>7</v>
      </c>
      <c r="U23" s="84">
        <f t="shared" si="1"/>
        <v>5</v>
      </c>
      <c r="V23" s="84">
        <f t="shared" si="1"/>
        <v>5</v>
      </c>
      <c r="W23" s="84">
        <f t="shared" si="1"/>
        <v>3</v>
      </c>
      <c r="X23" s="84">
        <f t="shared" si="1"/>
        <v>5</v>
      </c>
      <c r="Y23" s="84">
        <f t="shared" si="1"/>
        <v>6</v>
      </c>
      <c r="Z23" s="84">
        <f t="shared" si="1"/>
        <v>1</v>
      </c>
      <c r="AA23" s="84">
        <f t="shared" si="1"/>
        <v>0</v>
      </c>
      <c r="AB23" s="84">
        <f t="shared" si="1"/>
        <v>0</v>
      </c>
      <c r="AC23" s="84">
        <f t="shared" si="1"/>
        <v>0</v>
      </c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>P27+P28+P29</f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Q27+R27+S27+T27+U27+V27+W27+X27+Y27+Z27+AA27</f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3276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203" t="s">
        <v>4362</v>
      </c>
      <c r="R17" s="204"/>
      <c r="S17" s="204"/>
      <c r="T17" s="205"/>
      <c r="U17" s="203" t="s">
        <v>1749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69" zoomScaleNormal="69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AE24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3" t="s">
        <v>6723</v>
      </c>
      <c r="Q16" s="204"/>
      <c r="R16" s="204"/>
      <c r="S16" s="204"/>
      <c r="T16" s="204"/>
      <c r="U16" s="204"/>
      <c r="V16" s="204"/>
      <c r="W16" s="204"/>
      <c r="X16" s="205"/>
      <c r="Y16" s="203" t="s">
        <v>1209</v>
      </c>
      <c r="Z16" s="204"/>
      <c r="AA16" s="204"/>
      <c r="AB16" s="204"/>
      <c r="AC16" s="204"/>
      <c r="AD16" s="205"/>
      <c r="AE16" s="200" t="s">
        <v>825</v>
      </c>
      <c r="AF16" s="200" t="s">
        <v>6724</v>
      </c>
      <c r="AG16" s="203" t="s">
        <v>6725</v>
      </c>
      <c r="AH16" s="204"/>
      <c r="AI16" s="204"/>
      <c r="AJ16" s="204"/>
      <c r="AK16" s="205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0" t="s">
        <v>818</v>
      </c>
      <c r="Q17" s="203" t="s">
        <v>6725</v>
      </c>
      <c r="R17" s="204"/>
      <c r="S17" s="204"/>
      <c r="T17" s="204"/>
      <c r="U17" s="205"/>
      <c r="V17" s="203" t="s">
        <v>6726</v>
      </c>
      <c r="W17" s="204"/>
      <c r="X17" s="205"/>
      <c r="Y17" s="200" t="s">
        <v>3277</v>
      </c>
      <c r="Z17" s="203" t="s">
        <v>6725</v>
      </c>
      <c r="AA17" s="204"/>
      <c r="AB17" s="204"/>
      <c r="AC17" s="204"/>
      <c r="AD17" s="205"/>
      <c r="AE17" s="201"/>
      <c r="AF17" s="201"/>
      <c r="AG17" s="200" t="s">
        <v>6727</v>
      </c>
      <c r="AH17" s="203" t="s">
        <v>826</v>
      </c>
      <c r="AI17" s="205"/>
      <c r="AJ17" s="200" t="s">
        <v>827</v>
      </c>
      <c r="AK17" s="200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0" t="s">
        <v>6727</v>
      </c>
      <c r="R18" s="203" t="s">
        <v>819</v>
      </c>
      <c r="S18" s="205"/>
      <c r="T18" s="200" t="s">
        <v>820</v>
      </c>
      <c r="U18" s="200" t="s">
        <v>821</v>
      </c>
      <c r="V18" s="200" t="s">
        <v>10200</v>
      </c>
      <c r="W18" s="200" t="s">
        <v>10201</v>
      </c>
      <c r="X18" s="200" t="s">
        <v>10202</v>
      </c>
      <c r="Y18" s="201"/>
      <c r="Z18" s="200" t="s">
        <v>6727</v>
      </c>
      <c r="AA18" s="203" t="s">
        <v>822</v>
      </c>
      <c r="AB18" s="205"/>
      <c r="AC18" s="200" t="s">
        <v>823</v>
      </c>
      <c r="AD18" s="200" t="s">
        <v>824</v>
      </c>
      <c r="AE18" s="201"/>
      <c r="AF18" s="201"/>
      <c r="AG18" s="201"/>
      <c r="AH18" s="200" t="s">
        <v>5430</v>
      </c>
      <c r="AI18" s="200" t="s">
        <v>5431</v>
      </c>
      <c r="AJ18" s="201"/>
      <c r="AK18" s="201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5430</v>
      </c>
      <c r="S19" s="23" t="s">
        <v>5431</v>
      </c>
      <c r="T19" s="202"/>
      <c r="U19" s="202"/>
      <c r="V19" s="202"/>
      <c r="W19" s="202"/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6</v>
      </c>
      <c r="Q21" s="84"/>
      <c r="R21" s="84"/>
      <c r="S21" s="84"/>
      <c r="T21" s="84"/>
      <c r="U21" s="84"/>
      <c r="V21" s="84">
        <v>6</v>
      </c>
      <c r="W21" s="84"/>
      <c r="X21" s="84"/>
      <c r="Y21" s="84"/>
      <c r="Z21" s="84"/>
      <c r="AA21" s="84"/>
      <c r="AB21" s="84"/>
      <c r="AC21" s="84"/>
      <c r="AD21" s="84"/>
      <c r="AE21" s="84">
        <v>6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6</v>
      </c>
      <c r="Q22" s="84"/>
      <c r="R22" s="84"/>
      <c r="S22" s="84"/>
      <c r="T22" s="84"/>
      <c r="U22" s="84"/>
      <c r="V22" s="84">
        <v>6</v>
      </c>
      <c r="W22" s="84"/>
      <c r="X22" s="84"/>
      <c r="Y22" s="84"/>
      <c r="Z22" s="84"/>
      <c r="AA22" s="84"/>
      <c r="AB22" s="84"/>
      <c r="AC22" s="84"/>
      <c r="AD22" s="84"/>
      <c r="AE22" s="84">
        <v>6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3</v>
      </c>
      <c r="Q23" s="84"/>
      <c r="R23" s="84"/>
      <c r="S23" s="84"/>
      <c r="T23" s="84"/>
      <c r="U23" s="84"/>
      <c r="V23" s="84">
        <v>3</v>
      </c>
      <c r="W23" s="84"/>
      <c r="X23" s="84"/>
      <c r="Y23" s="84"/>
      <c r="Z23" s="84"/>
      <c r="AA23" s="84"/>
      <c r="AB23" s="84"/>
      <c r="AC23" s="84"/>
      <c r="AD23" s="84"/>
      <c r="AE23" s="84">
        <v>3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>
        <f t="shared" ref="AE25:AE42" si="0">P25+Y25</f>
        <v>0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f t="shared" si="0"/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f t="shared" si="0"/>
        <v>0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>
        <f t="shared" si="0"/>
        <v>0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>
        <f t="shared" si="0"/>
        <v>0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>
        <f t="shared" si="0"/>
        <v>0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>
        <f t="shared" si="0"/>
        <v>0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f t="shared" si="0"/>
        <v>0</v>
      </c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f t="shared" si="0"/>
        <v>0</v>
      </c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>
        <f t="shared" si="0"/>
        <v>0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>
        <f t="shared" si="0"/>
        <v>0</v>
      </c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>
        <f t="shared" si="0"/>
        <v>0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>
        <f t="shared" si="0"/>
        <v>0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>
        <f t="shared" si="0"/>
        <v>0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>
        <f t="shared" si="0"/>
        <v>0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>
        <f t="shared" si="0"/>
        <v>0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>
        <f t="shared" si="0"/>
        <v>0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>
        <f t="shared" si="0"/>
        <v>0</v>
      </c>
      <c r="AF42" s="84"/>
      <c r="AG42" s="84"/>
      <c r="AH42" s="84"/>
      <c r="AI42" s="84"/>
      <c r="AJ42" s="84"/>
      <c r="AK42" s="84"/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20" zoomScale="75" zoomScaleNormal="75" workbookViewId="0">
      <selection activeCell="W32" sqref="W32:Y35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203" t="s">
        <v>177</v>
      </c>
      <c r="AA17" s="204"/>
      <c r="AB17" s="204"/>
      <c r="AC17" s="205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203" t="s">
        <v>176</v>
      </c>
      <c r="Y18" s="205"/>
      <c r="Z18" s="200" t="s">
        <v>178</v>
      </c>
      <c r="AA18" s="200" t="s">
        <v>179</v>
      </c>
      <c r="AB18" s="200" t="s">
        <v>1754</v>
      </c>
      <c r="AC18" s="200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48</v>
      </c>
      <c r="Q21" s="84">
        <v>21</v>
      </c>
      <c r="R21" s="84">
        <v>9</v>
      </c>
      <c r="S21" s="84">
        <v>4</v>
      </c>
      <c r="T21" s="84">
        <v>23</v>
      </c>
      <c r="U21" s="84">
        <v>9</v>
      </c>
      <c r="V21" s="84">
        <v>5</v>
      </c>
      <c r="W21" s="84">
        <v>4</v>
      </c>
      <c r="X21" s="84">
        <v>2</v>
      </c>
      <c r="Y21" s="84">
        <v>3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2</v>
      </c>
      <c r="Q23" s="84">
        <v>2</v>
      </c>
      <c r="R23" s="84">
        <v>1</v>
      </c>
      <c r="S23" s="84">
        <v>2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3</v>
      </c>
      <c r="Q24" s="84">
        <v>3</v>
      </c>
      <c r="R24" s="84"/>
      <c r="S24" s="84">
        <v>1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6</v>
      </c>
      <c r="Q25" s="84">
        <v>6</v>
      </c>
      <c r="R25" s="84">
        <v>3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3</v>
      </c>
      <c r="Q26" s="84">
        <v>3</v>
      </c>
      <c r="R26" s="84">
        <v>3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7</v>
      </c>
      <c r="Q27" s="84">
        <v>6</v>
      </c>
      <c r="R27" s="84">
        <v>2</v>
      </c>
      <c r="S27" s="84"/>
      <c r="T27" s="84">
        <v>1</v>
      </c>
      <c r="U27" s="84">
        <v>1</v>
      </c>
      <c r="V27" s="84">
        <v>1</v>
      </c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6</v>
      </c>
      <c r="Q28" s="84">
        <v>1</v>
      </c>
      <c r="R28" s="84"/>
      <c r="S28" s="84"/>
      <c r="T28" s="84">
        <v>5</v>
      </c>
      <c r="U28" s="84">
        <v>3</v>
      </c>
      <c r="V28" s="84">
        <v>3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4</v>
      </c>
      <c r="Q29" s="84"/>
      <c r="R29" s="84"/>
      <c r="S29" s="84"/>
      <c r="T29" s="84">
        <v>4</v>
      </c>
      <c r="U29" s="84">
        <v>2</v>
      </c>
      <c r="V29" s="84">
        <v>1</v>
      </c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5</v>
      </c>
      <c r="Q30" s="84"/>
      <c r="R30" s="84"/>
      <c r="S30" s="84"/>
      <c r="T30" s="84">
        <v>5</v>
      </c>
      <c r="U30" s="84"/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4</v>
      </c>
      <c r="Q31" s="84"/>
      <c r="R31" s="84"/>
      <c r="S31" s="84"/>
      <c r="T31" s="84">
        <v>4</v>
      </c>
      <c r="U31" s="84">
        <v>1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6</v>
      </c>
      <c r="Q32" s="84"/>
      <c r="R32" s="84"/>
      <c r="S32" s="84"/>
      <c r="T32" s="84">
        <v>4</v>
      </c>
      <c r="U32" s="84">
        <v>2</v>
      </c>
      <c r="V32" s="84"/>
      <c r="W32" s="84">
        <v>2</v>
      </c>
      <c r="X32" s="84">
        <v>2</v>
      </c>
      <c r="Y32" s="84">
        <v>2</v>
      </c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1</v>
      </c>
      <c r="Q33" s="84"/>
      <c r="R33" s="84"/>
      <c r="S33" s="84"/>
      <c r="T33" s="84"/>
      <c r="U33" s="84"/>
      <c r="V33" s="84"/>
      <c r="W33" s="84">
        <v>1</v>
      </c>
      <c r="X33" s="84"/>
      <c r="Y33" s="84">
        <v>1</v>
      </c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1</v>
      </c>
      <c r="Q34" s="84"/>
      <c r="R34" s="84"/>
      <c r="S34" s="84"/>
      <c r="T34" s="84"/>
      <c r="U34" s="84"/>
      <c r="V34" s="84"/>
      <c r="W34" s="84">
        <v>1</v>
      </c>
      <c r="X34" s="84"/>
      <c r="Y34" s="84"/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182</v>
      </c>
      <c r="Q17" s="203" t="s">
        <v>1224</v>
      </c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203" t="s">
        <v>177</v>
      </c>
      <c r="AD17" s="204"/>
      <c r="AE17" s="204"/>
      <c r="AF17" s="205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203" t="s">
        <v>176</v>
      </c>
      <c r="Y18" s="205"/>
      <c r="Z18" s="193" t="s">
        <v>3924</v>
      </c>
      <c r="AA18" s="203" t="s">
        <v>822</v>
      </c>
      <c r="AB18" s="205"/>
      <c r="AC18" s="200" t="s">
        <v>178</v>
      </c>
      <c r="AD18" s="200" t="s">
        <v>179</v>
      </c>
      <c r="AE18" s="200" t="s">
        <v>1756</v>
      </c>
      <c r="AF18" s="200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P21" sqref="P21:R25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0" t="s">
        <v>183</v>
      </c>
      <c r="Q18" s="203" t="s">
        <v>1800</v>
      </c>
      <c r="R18" s="204"/>
      <c r="S18" s="205"/>
      <c r="T18" s="203" t="s">
        <v>1801</v>
      </c>
      <c r="U18" s="204"/>
      <c r="V18" s="204"/>
      <c r="W18" s="205"/>
      <c r="X18" s="200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1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5</v>
      </c>
      <c r="Q21" s="84">
        <v>4</v>
      </c>
      <c r="R21" s="84">
        <v>1</v>
      </c>
      <c r="S21" s="84"/>
      <c r="T21" s="84"/>
      <c r="U21" s="84"/>
      <c r="V21" s="84"/>
      <c r="W21" s="84"/>
      <c r="X21" s="84"/>
      <c r="Y21" s="84">
        <f>P21</f>
        <v>5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5</v>
      </c>
      <c r="Q25" s="84">
        <v>4</v>
      </c>
      <c r="R25" s="84">
        <v>1</v>
      </c>
      <c r="S25" s="84"/>
      <c r="T25" s="84"/>
      <c r="U25" s="84"/>
      <c r="V25" s="84"/>
      <c r="W25" s="84"/>
      <c r="X25" s="84"/>
      <c r="Y25" s="84">
        <f t="shared" si="0"/>
        <v>5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>
        <f t="shared" si="0"/>
        <v>0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>
        <f t="shared" si="0"/>
        <v>0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>
        <f t="shared" si="0"/>
        <v>0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48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21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23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4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workbookViewId="0">
      <selection activeCell="W23" sqref="W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0" t="s">
        <v>187</v>
      </c>
      <c r="Q18" s="203" t="s">
        <v>6723</v>
      </c>
      <c r="R18" s="204"/>
      <c r="S18" s="205"/>
      <c r="T18" s="203" t="s">
        <v>5308</v>
      </c>
      <c r="U18" s="204"/>
      <c r="V18" s="205"/>
      <c r="W18" s="200" t="s">
        <v>1761</v>
      </c>
      <c r="X18" s="193" t="s">
        <v>188</v>
      </c>
      <c r="Y18" s="193"/>
      <c r="Z18" s="193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2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44</v>
      </c>
      <c r="Q21" s="84">
        <v>17</v>
      </c>
      <c r="R21" s="84">
        <v>23</v>
      </c>
      <c r="S21" s="84">
        <v>4</v>
      </c>
      <c r="T21" s="84"/>
      <c r="U21" s="84"/>
      <c r="V21" s="84"/>
      <c r="W21" s="51"/>
      <c r="X21" s="84">
        <f>P21</f>
        <v>44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44</v>
      </c>
      <c r="Q22" s="84">
        <v>17</v>
      </c>
      <c r="R22" s="84">
        <v>23</v>
      </c>
      <c r="S22" s="84">
        <v>4</v>
      </c>
      <c r="T22" s="84"/>
      <c r="U22" s="84"/>
      <c r="V22" s="84"/>
      <c r="W22" s="51"/>
      <c r="X22" s="84">
        <f t="shared" ref="X22:X39" si="1">P22</f>
        <v>44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44</v>
      </c>
      <c r="Q23" s="84">
        <v>17</v>
      </c>
      <c r="R23" s="84">
        <v>23</v>
      </c>
      <c r="S23" s="84">
        <v>4</v>
      </c>
      <c r="T23" s="84"/>
      <c r="U23" s="84"/>
      <c r="V23" s="84"/>
      <c r="W23" s="84">
        <v>23</v>
      </c>
      <c r="X23" s="84">
        <f t="shared" si="1"/>
        <v>44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23</v>
      </c>
      <c r="Q25" s="84"/>
      <c r="R25" s="84">
        <v>23</v>
      </c>
      <c r="S25" s="84"/>
      <c r="T25" s="84"/>
      <c r="U25" s="84"/>
      <c r="V25" s="84"/>
      <c r="W25" s="84"/>
      <c r="X25" s="84">
        <f t="shared" si="1"/>
        <v>23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/>
      <c r="R30" s="84"/>
      <c r="S30" s="84"/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/>
      <c r="R31" s="84"/>
      <c r="S31" s="84"/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/>
      <c r="R32" s="84"/>
      <c r="S32" s="84"/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23</v>
      </c>
      <c r="Q38" s="84"/>
      <c r="R38" s="84">
        <v>23</v>
      </c>
      <c r="S38" s="84"/>
      <c r="T38" s="84"/>
      <c r="U38" s="84"/>
      <c r="V38" s="84"/>
      <c r="W38" s="51"/>
      <c r="X38" s="84">
        <f t="shared" si="1"/>
        <v>23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191</v>
      </c>
      <c r="Q18" s="203" t="s">
        <v>190</v>
      </c>
      <c r="R18" s="204"/>
      <c r="S18" s="205"/>
      <c r="T18" s="203" t="s">
        <v>188</v>
      </c>
      <c r="U18" s="204"/>
      <c r="V18" s="205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0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1659</v>
      </c>
      <c r="Q18" s="200" t="s">
        <v>192</v>
      </c>
      <c r="R18" s="203" t="s">
        <v>193</v>
      </c>
      <c r="S18" s="204"/>
      <c r="T18" s="205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>
        <f>Q21</f>
        <v>0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>
        <f t="shared" si="0"/>
        <v>0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3896</v>
      </c>
      <c r="Q17" s="200" t="s">
        <v>195</v>
      </c>
      <c r="R17" s="203" t="s">
        <v>1619</v>
      </c>
      <c r="S17" s="204"/>
      <c r="T17" s="204"/>
      <c r="U17" s="204"/>
      <c r="V17" s="204"/>
      <c r="W17" s="205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1"/>
      <c r="R18" s="203" t="s">
        <v>1620</v>
      </c>
      <c r="S18" s="204"/>
      <c r="T18" s="205"/>
      <c r="U18" s="203" t="s">
        <v>1621</v>
      </c>
      <c r="V18" s="204"/>
      <c r="W18" s="205"/>
      <c r="X18" s="200" t="s">
        <v>1622</v>
      </c>
      <c r="Y18" s="200" t="s">
        <v>1623</v>
      </c>
      <c r="Z18" s="200" t="s">
        <v>1624</v>
      </c>
      <c r="AA18" s="203" t="s">
        <v>735</v>
      </c>
      <c r="AB18" s="205"/>
      <c r="AC18" s="200" t="s">
        <v>736</v>
      </c>
      <c r="AD18" s="200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zoomScaleNormal="10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Q68" sqref="Q68:W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0" t="s">
        <v>200</v>
      </c>
      <c r="R17" s="193" t="s">
        <v>205</v>
      </c>
      <c r="S17" s="193"/>
      <c r="T17" s="193"/>
      <c r="U17" s="193"/>
      <c r="V17" s="193"/>
      <c r="W17" s="193"/>
      <c r="X17" s="203" t="s">
        <v>206</v>
      </c>
      <c r="Y17" s="204"/>
      <c r="Z17" s="204"/>
      <c r="AA17" s="205"/>
      <c r="AB17" s="200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1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0" t="s">
        <v>3738</v>
      </c>
      <c r="Y18" s="200" t="s">
        <v>619</v>
      </c>
      <c r="Z18" s="200" t="s">
        <v>620</v>
      </c>
      <c r="AA18" s="200" t="s">
        <v>201</v>
      </c>
      <c r="AB18" s="201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48</v>
      </c>
      <c r="R21" s="84">
        <f t="shared" ref="R21:AB21" si="0">SUM(R22:R188)</f>
        <v>4</v>
      </c>
      <c r="S21" s="84">
        <f t="shared" si="0"/>
        <v>6</v>
      </c>
      <c r="T21" s="84">
        <f t="shared" si="0"/>
        <v>2</v>
      </c>
      <c r="U21" s="84">
        <f t="shared" si="0"/>
        <v>9</v>
      </c>
      <c r="V21" s="84">
        <f t="shared" si="0"/>
        <v>23</v>
      </c>
      <c r="W21" s="84">
        <f t="shared" si="0"/>
        <v>4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48</v>
      </c>
      <c r="R68" s="84">
        <v>4</v>
      </c>
      <c r="S68" s="84">
        <v>6</v>
      </c>
      <c r="T68" s="84">
        <v>2</v>
      </c>
      <c r="U68" s="84">
        <v>9</v>
      </c>
      <c r="V68" s="84">
        <v>23</v>
      </c>
      <c r="W68" s="84">
        <v>4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38.2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="55" zoomScaleNormal="55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76" sqref="P76:P85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13</v>
      </c>
      <c r="Q21" s="88">
        <v>8</v>
      </c>
      <c r="R21" s="88">
        <v>8</v>
      </c>
      <c r="S21" s="88"/>
      <c r="T21" s="88"/>
      <c r="U21" s="88"/>
      <c r="V21" s="88"/>
      <c r="W21" s="88">
        <v>1</v>
      </c>
      <c r="X21" s="88">
        <v>1</v>
      </c>
      <c r="Y21" s="88">
        <v>4</v>
      </c>
      <c r="Z21" s="88">
        <v>1</v>
      </c>
      <c r="AA21" s="88">
        <v>7</v>
      </c>
      <c r="AB21" s="88">
        <v>10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9</v>
      </c>
      <c r="Q26" s="88">
        <v>8</v>
      </c>
      <c r="R26" s="88">
        <v>8</v>
      </c>
      <c r="S26" s="88"/>
      <c r="T26" s="88"/>
      <c r="U26" s="88"/>
      <c r="V26" s="88"/>
      <c r="W26" s="88">
        <v>1</v>
      </c>
      <c r="X26" s="88">
        <v>1</v>
      </c>
      <c r="Y26" s="88"/>
      <c r="Z26" s="88">
        <v>1</v>
      </c>
      <c r="AA26" s="88">
        <v>7</v>
      </c>
      <c r="AB26" s="88">
        <v>8</v>
      </c>
      <c r="AC26" s="82"/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8</v>
      </c>
      <c r="Q27" s="88">
        <v>7</v>
      </c>
      <c r="R27" s="88">
        <v>7</v>
      </c>
      <c r="S27" s="88"/>
      <c r="T27" s="88"/>
      <c r="U27" s="88"/>
      <c r="V27" s="88"/>
      <c r="W27" s="88">
        <v>1</v>
      </c>
      <c r="X27" s="88">
        <v>1</v>
      </c>
      <c r="Y27" s="88"/>
      <c r="Z27" s="88">
        <v>1</v>
      </c>
      <c r="AA27" s="88">
        <v>6</v>
      </c>
      <c r="AB27" s="88">
        <v>7</v>
      </c>
      <c r="AC27" s="82"/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2</v>
      </c>
      <c r="Q28" s="88">
        <v>1</v>
      </c>
      <c r="R28" s="88">
        <v>1</v>
      </c>
      <c r="S28" s="88"/>
      <c r="T28" s="88"/>
      <c r="U28" s="88"/>
      <c r="V28" s="88"/>
      <c r="W28" s="88">
        <v>1</v>
      </c>
      <c r="X28" s="88">
        <v>1</v>
      </c>
      <c r="Y28" s="88"/>
      <c r="Z28" s="88"/>
      <c r="AA28" s="88">
        <v>1</v>
      </c>
      <c r="AB28" s="88">
        <v>2</v>
      </c>
      <c r="AC28" s="82"/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2</v>
      </c>
      <c r="R29" s="88">
        <v>2</v>
      </c>
      <c r="S29" s="88"/>
      <c r="T29" s="88"/>
      <c r="U29" s="88"/>
      <c r="V29" s="88"/>
      <c r="W29" s="88"/>
      <c r="X29" s="88"/>
      <c r="Y29" s="88"/>
      <c r="Z29" s="88"/>
      <c r="AA29" s="88">
        <v>2</v>
      </c>
      <c r="AB29" s="88">
        <v>2</v>
      </c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>
        <v>1</v>
      </c>
      <c r="AA34" s="88"/>
      <c r="AB34" s="88">
        <v>1</v>
      </c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/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1</v>
      </c>
      <c r="R37" s="88">
        <v>1</v>
      </c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>
        <v>1</v>
      </c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>
        <v>1</v>
      </c>
      <c r="R56" s="88">
        <v>1</v>
      </c>
      <c r="S56" s="88"/>
      <c r="T56" s="88"/>
      <c r="U56" s="88"/>
      <c r="V56" s="88"/>
      <c r="W56" s="88"/>
      <c r="X56" s="88"/>
      <c r="Y56" s="88"/>
      <c r="Z56" s="88"/>
      <c r="AA56" s="88">
        <v>1</v>
      </c>
      <c r="AB56" s="88">
        <v>1</v>
      </c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/>
      <c r="U61" s="88"/>
      <c r="V61" s="88"/>
      <c r="W61" s="88"/>
      <c r="X61" s="88"/>
      <c r="Y61" s="88">
        <v>4</v>
      </c>
      <c r="Z61" s="88"/>
      <c r="AA61" s="88"/>
      <c r="AB61" s="88">
        <v>2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v>1</v>
      </c>
      <c r="Q65" s="88">
        <v>1</v>
      </c>
      <c r="R65" s="88">
        <v>1</v>
      </c>
      <c r="S65" s="88"/>
      <c r="T65" s="88"/>
      <c r="U65" s="88"/>
      <c r="V65" s="88"/>
      <c r="W65" s="88"/>
      <c r="X65" s="88"/>
      <c r="Y65" s="88"/>
      <c r="Z65" s="88"/>
      <c r="AA65" s="88">
        <v>1</v>
      </c>
      <c r="AB65" s="88">
        <v>1</v>
      </c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v>1</v>
      </c>
      <c r="Q66" s="88">
        <v>1</v>
      </c>
      <c r="R66" s="88">
        <v>1</v>
      </c>
      <c r="S66" s="88"/>
      <c r="T66" s="88"/>
      <c r="U66" s="88"/>
      <c r="V66" s="88"/>
      <c r="W66" s="88"/>
      <c r="X66" s="88"/>
      <c r="Y66" s="88"/>
      <c r="Z66" s="88"/>
      <c r="AA66" s="88">
        <v>1</v>
      </c>
      <c r="AB66" s="88">
        <v>1</v>
      </c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38.2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/>
    </row>
    <row r="75" spans="1:29" ht="15.75" x14ac:dyDescent="0.25">
      <c r="A75" s="105" t="s">
        <v>1768</v>
      </c>
      <c r="B75" s="37">
        <v>-55</v>
      </c>
      <c r="O75" s="73">
        <v>55</v>
      </c>
      <c r="P75" s="87"/>
    </row>
    <row r="76" spans="1:29" ht="38.25" x14ac:dyDescent="0.25">
      <c r="A76" s="105" t="s">
        <v>1769</v>
      </c>
      <c r="B76" s="37">
        <v>-56</v>
      </c>
      <c r="O76" s="73">
        <v>56</v>
      </c>
      <c r="P76" s="86">
        <v>9</v>
      </c>
    </row>
    <row r="77" spans="1:29" ht="15.75" x14ac:dyDescent="0.25">
      <c r="A77" s="105" t="s">
        <v>1770</v>
      </c>
      <c r="B77" s="37">
        <v>-57</v>
      </c>
      <c r="O77" s="73">
        <v>57</v>
      </c>
      <c r="P77" s="87">
        <v>1</v>
      </c>
    </row>
    <row r="78" spans="1:29" ht="25.5" x14ac:dyDescent="0.25">
      <c r="A78" s="105" t="s">
        <v>1778</v>
      </c>
      <c r="B78" s="37">
        <v>-58</v>
      </c>
      <c r="O78" s="73">
        <v>58</v>
      </c>
      <c r="P78" s="87"/>
    </row>
    <row r="79" spans="1:29" ht="15.75" x14ac:dyDescent="0.25">
      <c r="A79" s="105" t="s">
        <v>1771</v>
      </c>
      <c r="B79" s="37">
        <v>-59</v>
      </c>
      <c r="O79" s="73">
        <v>59</v>
      </c>
      <c r="P79" s="87"/>
    </row>
    <row r="80" spans="1:29" ht="25.5" x14ac:dyDescent="0.25">
      <c r="A80" s="105" t="s">
        <v>1772</v>
      </c>
      <c r="B80" s="37">
        <v>-60</v>
      </c>
      <c r="O80" s="73">
        <v>60</v>
      </c>
      <c r="P80" s="86"/>
    </row>
    <row r="81" spans="1:16" ht="15.75" x14ac:dyDescent="0.25">
      <c r="A81" s="105" t="s">
        <v>1773</v>
      </c>
      <c r="B81" s="37">
        <v>-61</v>
      </c>
      <c r="O81" s="73">
        <v>61</v>
      </c>
      <c r="P81" s="87"/>
    </row>
    <row r="82" spans="1:16" ht="25.5" x14ac:dyDescent="0.25">
      <c r="A82" s="105" t="s">
        <v>1774</v>
      </c>
      <c r="B82" s="37"/>
      <c r="O82" s="73">
        <v>62</v>
      </c>
      <c r="P82" s="86"/>
    </row>
    <row r="83" spans="1:16" ht="25.5" x14ac:dyDescent="0.25">
      <c r="A83" s="105" t="s">
        <v>1776</v>
      </c>
      <c r="B83" s="37"/>
      <c r="O83" s="73">
        <v>63</v>
      </c>
      <c r="P83" s="86">
        <v>8</v>
      </c>
    </row>
    <row r="84" spans="1:16" ht="25.5" x14ac:dyDescent="0.25">
      <c r="A84" s="105" t="s">
        <v>1777</v>
      </c>
      <c r="B84" s="37"/>
      <c r="O84" s="73">
        <v>64</v>
      </c>
      <c r="P84" s="87">
        <v>7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1</v>
      </c>
    </row>
  </sheetData>
  <sheetProtection password="D949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="64" zoomScaleNormal="64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203"/>
      <c r="W18" s="193" t="s">
        <v>2747</v>
      </c>
      <c r="X18" s="203" t="s">
        <v>748</v>
      </c>
      <c r="Y18" s="204"/>
      <c r="Z18" s="204"/>
      <c r="AA18" s="204"/>
      <c r="AB18" s="204"/>
      <c r="AC18" s="205"/>
      <c r="AD18" s="200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13</v>
      </c>
      <c r="Q21" s="88"/>
      <c r="R21" s="88"/>
      <c r="S21" s="88">
        <v>1</v>
      </c>
      <c r="T21" s="88">
        <v>2</v>
      </c>
      <c r="U21" s="88">
        <v>1</v>
      </c>
      <c r="V21" s="88">
        <v>9</v>
      </c>
      <c r="W21" s="88">
        <v>9</v>
      </c>
      <c r="X21" s="88">
        <v>1</v>
      </c>
      <c r="Y21" s="88"/>
      <c r="Z21" s="88">
        <v>2</v>
      </c>
      <c r="AA21" s="88">
        <v>1</v>
      </c>
      <c r="AB21" s="88">
        <v>1</v>
      </c>
      <c r="AC21" s="88">
        <v>4</v>
      </c>
      <c r="AD21" s="88">
        <v>4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/>
      <c r="S26" s="88">
        <v>1</v>
      </c>
      <c r="T26" s="88"/>
      <c r="U26" s="88">
        <v>1</v>
      </c>
      <c r="V26" s="88">
        <v>7</v>
      </c>
      <c r="W26" s="88">
        <v>9</v>
      </c>
      <c r="X26" s="88">
        <v>1</v>
      </c>
      <c r="Y26" s="88"/>
      <c r="Z26" s="88">
        <v>2</v>
      </c>
      <c r="AA26" s="88">
        <v>1</v>
      </c>
      <c r="AB26" s="88">
        <v>1</v>
      </c>
      <c r="AC26" s="88">
        <v>4</v>
      </c>
      <c r="AD26" s="88"/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8</v>
      </c>
      <c r="Q27" s="88"/>
      <c r="R27" s="88"/>
      <c r="S27" s="88">
        <v>1</v>
      </c>
      <c r="T27" s="88"/>
      <c r="U27" s="88"/>
      <c r="V27" s="88">
        <v>7</v>
      </c>
      <c r="W27" s="88">
        <v>8</v>
      </c>
      <c r="X27" s="88">
        <v>1</v>
      </c>
      <c r="Y27" s="88"/>
      <c r="Z27" s="88">
        <v>1</v>
      </c>
      <c r="AA27" s="88">
        <v>1</v>
      </c>
      <c r="AB27" s="88">
        <v>1</v>
      </c>
      <c r="AC27" s="88">
        <v>4</v>
      </c>
      <c r="AD27" s="88"/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/>
      <c r="R28" s="88"/>
      <c r="S28" s="88"/>
      <c r="T28" s="88"/>
      <c r="U28" s="88"/>
      <c r="V28" s="88">
        <v>2</v>
      </c>
      <c r="W28" s="88">
        <v>2</v>
      </c>
      <c r="X28" s="88">
        <v>1</v>
      </c>
      <c r="Y28" s="88"/>
      <c r="Z28" s="88"/>
      <c r="AA28" s="88"/>
      <c r="AB28" s="88"/>
      <c r="AC28" s="88">
        <v>1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>
        <v>2</v>
      </c>
      <c r="W29" s="88">
        <v>2</v>
      </c>
      <c r="X29" s="88"/>
      <c r="Y29" s="88"/>
      <c r="Z29" s="88"/>
      <c r="AA29" s="88"/>
      <c r="AB29" s="88"/>
      <c r="AC29" s="88">
        <v>2</v>
      </c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>
        <v>1</v>
      </c>
      <c r="AC31" s="88"/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>
        <v>1</v>
      </c>
      <c r="W34" s="88">
        <v>1</v>
      </c>
      <c r="X34" s="88"/>
      <c r="Y34" s="88"/>
      <c r="Z34" s="88"/>
      <c r="AA34" s="88"/>
      <c r="AB34" s="88"/>
      <c r="AC34" s="88">
        <v>1</v>
      </c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>
        <v>1</v>
      </c>
      <c r="T36" s="88"/>
      <c r="U36" s="88"/>
      <c r="V36" s="88"/>
      <c r="W36" s="88">
        <v>1</v>
      </c>
      <c r="X36" s="88"/>
      <c r="Y36" s="88"/>
      <c r="Z36" s="88">
        <v>1</v>
      </c>
      <c r="AA36" s="88"/>
      <c r="AB36" s="88"/>
      <c r="AC36" s="88"/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>
        <v>1</v>
      </c>
      <c r="W37" s="88">
        <v>1</v>
      </c>
      <c r="X37" s="88"/>
      <c r="Y37" s="88"/>
      <c r="Z37" s="88"/>
      <c r="AA37" s="88">
        <v>1</v>
      </c>
      <c r="AB37" s="88"/>
      <c r="AC37" s="88"/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/>
      <c r="R56" s="88"/>
      <c r="S56" s="88"/>
      <c r="T56" s="88"/>
      <c r="U56" s="88">
        <v>1</v>
      </c>
      <c r="V56" s="88"/>
      <c r="W56" s="88">
        <v>1</v>
      </c>
      <c r="X56" s="88"/>
      <c r="Y56" s="88"/>
      <c r="Z56" s="88">
        <v>1</v>
      </c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>
        <v>2</v>
      </c>
      <c r="U61" s="88"/>
      <c r="V61" s="88">
        <v>2</v>
      </c>
      <c r="W61" s="88"/>
      <c r="X61" s="88"/>
      <c r="Y61" s="88"/>
      <c r="Z61" s="88"/>
      <c r="AA61" s="88"/>
      <c r="AB61" s="88"/>
      <c r="AC61" s="88"/>
      <c r="AD61" s="88">
        <v>4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v>1</v>
      </c>
      <c r="Q65" s="88"/>
      <c r="R65" s="88"/>
      <c r="S65" s="88"/>
      <c r="T65" s="88"/>
      <c r="U65" s="88">
        <v>1</v>
      </c>
      <c r="V65" s="88"/>
      <c r="W65" s="88">
        <v>1</v>
      </c>
      <c r="X65" s="88"/>
      <c r="Y65" s="88"/>
      <c r="Z65" s="88">
        <v>1</v>
      </c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v>1</v>
      </c>
      <c r="Q66" s="88"/>
      <c r="R66" s="88"/>
      <c r="S66" s="88"/>
      <c r="T66" s="88"/>
      <c r="U66" s="88">
        <v>1</v>
      </c>
      <c r="V66" s="88"/>
      <c r="W66" s="88">
        <v>1</v>
      </c>
      <c r="X66" s="88"/>
      <c r="Y66" s="88"/>
      <c r="Z66" s="88">
        <v>1</v>
      </c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5" sqref="P2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P22+P23+P57+P58</f>
        <v>0</v>
      </c>
      <c r="Q21" s="88">
        <f>Q22+Q23+Q57+Q58</f>
        <v>0</v>
      </c>
      <c r="R21" s="88">
        <f>R22+R23+R57+R58</f>
        <v>0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0</v>
      </c>
      <c r="Q22" s="86">
        <v>0</v>
      </c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P24+P45+P46+P50+P51+P52+P53+P54+P55+P56</f>
        <v>0</v>
      </c>
      <c r="Q23" s="88">
        <f t="shared" ref="Q23:R23" si="0">Q24+Q45+Q46+Q50+Q51+Q52+Q53+Q54+Q55+Q56</f>
        <v>0</v>
      </c>
      <c r="R23" s="88">
        <f t="shared" si="0"/>
        <v>0</v>
      </c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P25+P26+P27+P28+P29+P30+P31+P32+P33+P34+P35+P39+P40+P41+P42+P43+P44</f>
        <v>0</v>
      </c>
      <c r="Q24" s="88">
        <f t="shared" ref="Q24:R24" si="1">Q25+Q26+Q27+Q28+Q29+Q30+Q31+Q32+Q33+Q34+Q35+Q39+Q40+Q41+Q42+Q43+Q44</f>
        <v>0</v>
      </c>
      <c r="R24" s="88">
        <f t="shared" si="1"/>
        <v>0</v>
      </c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tabSelected="1" zoomScale="80" zoomScaleNormal="8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2" sqref="Q22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203" t="s">
        <v>3307</v>
      </c>
      <c r="U17" s="204"/>
      <c r="V17" s="205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0" t="s">
        <v>1663</v>
      </c>
      <c r="R18" s="200" t="s">
        <v>2739</v>
      </c>
      <c r="S18" s="193"/>
      <c r="T18" s="200" t="s">
        <v>1663</v>
      </c>
      <c r="U18" s="203" t="s">
        <v>2740</v>
      </c>
      <c r="V18" s="205"/>
      <c r="W18" s="200" t="s">
        <v>1663</v>
      </c>
      <c r="X18" s="200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02"/>
      <c r="S19" s="193"/>
      <c r="T19" s="202"/>
      <c r="U19" s="23" t="s">
        <v>3102</v>
      </c>
      <c r="V19" s="23" t="s">
        <v>3103</v>
      </c>
      <c r="W19" s="202"/>
      <c r="X19" s="202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21.9</v>
      </c>
      <c r="Q21" s="82">
        <f>Q26+Q61</f>
        <v>21.900000000000002</v>
      </c>
      <c r="R21" s="82">
        <f>R27+R61</f>
        <v>21.400000000000002</v>
      </c>
      <c r="S21" s="88">
        <f>S26+S61</f>
        <v>12</v>
      </c>
      <c r="T21" s="88">
        <f t="shared" ref="T21:Y21" si="0">T26+T61</f>
        <v>1</v>
      </c>
      <c r="U21" s="88">
        <f t="shared" si="0"/>
        <v>0</v>
      </c>
      <c r="V21" s="88">
        <f t="shared" si="0"/>
        <v>0</v>
      </c>
      <c r="W21" s="88">
        <f t="shared" si="0"/>
        <v>0</v>
      </c>
      <c r="X21" s="88">
        <f t="shared" si="0"/>
        <v>0</v>
      </c>
      <c r="Y21" s="88">
        <f t="shared" si="0"/>
        <v>13</v>
      </c>
      <c r="Z21" s="88">
        <v>0</v>
      </c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/>
      <c r="Q22" s="82"/>
      <c r="R22" s="82"/>
      <c r="S22" s="88"/>
      <c r="T22" s="88"/>
      <c r="U22" s="88"/>
      <c r="V22" s="88"/>
      <c r="W22" s="88"/>
      <c r="X22" s="88"/>
      <c r="Y22" s="88"/>
      <c r="Z22" s="88"/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/>
      <c r="Q23" s="82"/>
      <c r="R23" s="82"/>
      <c r="S23" s="88"/>
      <c r="T23" s="88"/>
      <c r="U23" s="88"/>
      <c r="V23" s="88"/>
      <c r="W23" s="88"/>
      <c r="X23" s="88"/>
      <c r="Y23" s="88"/>
      <c r="Z23" s="88"/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/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17.899999999999999</v>
      </c>
      <c r="Q26" s="82">
        <f>Q27+Q56</f>
        <v>17.900000000000002</v>
      </c>
      <c r="R26" s="82">
        <f>R27</f>
        <v>17.400000000000002</v>
      </c>
      <c r="S26" s="88">
        <f>S27+S56</f>
        <v>8</v>
      </c>
      <c r="T26" s="88">
        <f t="shared" ref="T26:Y26" si="1">T27+T56</f>
        <v>1</v>
      </c>
      <c r="U26" s="88">
        <f t="shared" si="1"/>
        <v>0</v>
      </c>
      <c r="V26" s="88">
        <f t="shared" si="1"/>
        <v>0</v>
      </c>
      <c r="W26" s="88">
        <f t="shared" si="1"/>
        <v>0</v>
      </c>
      <c r="X26" s="88">
        <f t="shared" si="1"/>
        <v>0</v>
      </c>
      <c r="Y26" s="88">
        <f t="shared" si="1"/>
        <v>9</v>
      </c>
      <c r="Z26" s="88">
        <v>0</v>
      </c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17.399999999999999</v>
      </c>
      <c r="Q27" s="82">
        <f>Q28+Q29+Q30+Q31+Q32+Q33+Q34+Q35+Q36+Q37+Q38+Q42+Q43+Q44+Q45+Q46+Q47</f>
        <v>17.400000000000002</v>
      </c>
      <c r="R27" s="82">
        <f>R28+R29+R30+R31+R32+R33+R34+R35+R36+R37+R38+R42+R43+R44+R45+R46+R47</f>
        <v>17.400000000000002</v>
      </c>
      <c r="S27" s="88">
        <f>S28+S29+S30+S31+S32+S33+S34+S35+S36+S37+S38+S42+S43</f>
        <v>7</v>
      </c>
      <c r="T27" s="88">
        <f t="shared" ref="T27:Y27" si="2">T28+T29+T30+T31+T32+T33+T34+T35+T36+T37+T38+T42+T43</f>
        <v>1</v>
      </c>
      <c r="U27" s="88">
        <f t="shared" si="2"/>
        <v>0</v>
      </c>
      <c r="V27" s="88">
        <f t="shared" si="2"/>
        <v>0</v>
      </c>
      <c r="W27" s="88">
        <f t="shared" si="2"/>
        <v>0</v>
      </c>
      <c r="X27" s="88">
        <f t="shared" si="2"/>
        <v>0</v>
      </c>
      <c r="Y27" s="88">
        <f t="shared" si="2"/>
        <v>8</v>
      </c>
      <c r="Z27" s="88">
        <v>0</v>
      </c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4.3899999999999997</v>
      </c>
      <c r="Q28" s="82">
        <v>4.3899999999999997</v>
      </c>
      <c r="R28" s="82">
        <v>4.3899999999999997</v>
      </c>
      <c r="S28" s="88">
        <v>1</v>
      </c>
      <c r="T28" s="88">
        <v>1</v>
      </c>
      <c r="U28" s="88"/>
      <c r="V28" s="88"/>
      <c r="W28" s="88"/>
      <c r="X28" s="88"/>
      <c r="Y28" s="88">
        <v>2</v>
      </c>
      <c r="Z28" s="88">
        <v>0</v>
      </c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2.94</v>
      </c>
      <c r="Q29" s="82">
        <v>2.94</v>
      </c>
      <c r="R29" s="82">
        <v>2.94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0.72</v>
      </c>
      <c r="Q30" s="82">
        <v>0.72</v>
      </c>
      <c r="R30" s="82">
        <v>0.72</v>
      </c>
      <c r="S30" s="88"/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1.22</v>
      </c>
      <c r="Q31" s="82">
        <v>1.22</v>
      </c>
      <c r="R31" s="82">
        <v>1.22</v>
      </c>
      <c r="S31" s="88">
        <v>1</v>
      </c>
      <c r="T31" s="88"/>
      <c r="U31" s="88"/>
      <c r="V31" s="88"/>
      <c r="W31" s="88"/>
      <c r="X31" s="88"/>
      <c r="Y31" s="88">
        <v>1</v>
      </c>
      <c r="Z31" s="88"/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0.17</v>
      </c>
      <c r="Q32" s="82">
        <v>0.17</v>
      </c>
      <c r="R32" s="82">
        <v>0.17</v>
      </c>
      <c r="S32" s="88"/>
      <c r="T32" s="88"/>
      <c r="U32" s="88"/>
      <c r="V32" s="88"/>
      <c r="W32" s="88"/>
      <c r="X32" s="88"/>
      <c r="Y32" s="88"/>
      <c r="Z32" s="88"/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0.56000000000000005</v>
      </c>
      <c r="Q33" s="82">
        <v>0.56000000000000005</v>
      </c>
      <c r="R33" s="82">
        <v>0.56000000000000005</v>
      </c>
      <c r="S33" s="88"/>
      <c r="T33" s="88"/>
      <c r="U33" s="88"/>
      <c r="V33" s="88"/>
      <c r="W33" s="88"/>
      <c r="X33" s="88"/>
      <c r="Y33" s="88"/>
      <c r="Z33" s="88"/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1.94</v>
      </c>
      <c r="Q34" s="82">
        <v>1.94</v>
      </c>
      <c r="R34" s="82">
        <v>1.94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0.44</v>
      </c>
      <c r="Q35" s="82">
        <v>0.44</v>
      </c>
      <c r="R35" s="82">
        <v>0.44</v>
      </c>
      <c r="S35" s="88"/>
      <c r="T35" s="88"/>
      <c r="U35" s="88"/>
      <c r="V35" s="88"/>
      <c r="W35" s="88"/>
      <c r="X35" s="88"/>
      <c r="Y35" s="88"/>
      <c r="Z35" s="88"/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0.56000000000000005</v>
      </c>
      <c r="Q36" s="82">
        <v>0.56000000000000005</v>
      </c>
      <c r="R36" s="82">
        <v>0.56000000000000005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0.67</v>
      </c>
      <c r="Q37" s="82">
        <v>0.67</v>
      </c>
      <c r="R37" s="82">
        <v>0.67</v>
      </c>
      <c r="S37" s="88">
        <v>1</v>
      </c>
      <c r="T37" s="88"/>
      <c r="U37" s="88"/>
      <c r="V37" s="88"/>
      <c r="W37" s="88"/>
      <c r="X37" s="88"/>
      <c r="Y37" s="88">
        <v>1</v>
      </c>
      <c r="Z37" s="88"/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2.06</v>
      </c>
      <c r="Q38" s="82">
        <v>2.06</v>
      </c>
      <c r="R38" s="82">
        <v>2.06</v>
      </c>
      <c r="S38" s="88"/>
      <c r="T38" s="88"/>
      <c r="U38" s="88"/>
      <c r="V38" s="88"/>
      <c r="W38" s="88"/>
      <c r="X38" s="88"/>
      <c r="Y38" s="88"/>
      <c r="Z38" s="88"/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1.5</v>
      </c>
      <c r="Q39" s="82">
        <v>1.5</v>
      </c>
      <c r="R39" s="82">
        <v>1.5</v>
      </c>
      <c r="S39" s="88"/>
      <c r="T39" s="88"/>
      <c r="U39" s="88"/>
      <c r="V39" s="88"/>
      <c r="W39" s="88"/>
      <c r="X39" s="88"/>
      <c r="Y39" s="88"/>
      <c r="Z39" s="88"/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0.56000000000000005</v>
      </c>
      <c r="Q40" s="82">
        <v>0.56000000000000005</v>
      </c>
      <c r="R40" s="82">
        <v>0.56000000000000005</v>
      </c>
      <c r="S40" s="88"/>
      <c r="T40" s="88"/>
      <c r="U40" s="88"/>
      <c r="V40" s="88"/>
      <c r="W40" s="88"/>
      <c r="X40" s="88"/>
      <c r="Y40" s="88"/>
      <c r="Z40" s="88"/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0.78</v>
      </c>
      <c r="Q42" s="82">
        <v>0.78</v>
      </c>
      <c r="R42" s="82">
        <v>0.78</v>
      </c>
      <c r="S42" s="88"/>
      <c r="T42" s="88"/>
      <c r="U42" s="88"/>
      <c r="V42" s="88"/>
      <c r="W42" s="88"/>
      <c r="X42" s="88"/>
      <c r="Y42" s="88"/>
      <c r="Z42" s="88"/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0.28000000000000003</v>
      </c>
      <c r="Q43" s="82">
        <v>0.28000000000000003</v>
      </c>
      <c r="R43" s="82">
        <v>0.28000000000000003</v>
      </c>
      <c r="S43" s="88"/>
      <c r="T43" s="88"/>
      <c r="U43" s="88"/>
      <c r="V43" s="88"/>
      <c r="W43" s="88"/>
      <c r="X43" s="88"/>
      <c r="Y43" s="88"/>
      <c r="Z43" s="88"/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0.28000000000000003</v>
      </c>
      <c r="Q44" s="82">
        <v>0.28000000000000003</v>
      </c>
      <c r="R44" s="82">
        <v>0.28000000000000003</v>
      </c>
      <c r="S44" s="88"/>
      <c r="T44" s="88"/>
      <c r="U44" s="88"/>
      <c r="V44" s="88"/>
      <c r="W44" s="88"/>
      <c r="X44" s="88"/>
      <c r="Y44" s="88"/>
      <c r="Z44" s="88"/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0.22</v>
      </c>
      <c r="Q45" s="82">
        <v>0.22</v>
      </c>
      <c r="R45" s="82">
        <v>0.22</v>
      </c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0.11</v>
      </c>
      <c r="Q46" s="82">
        <v>0.11</v>
      </c>
      <c r="R46" s="82">
        <v>0.11</v>
      </c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0.06</v>
      </c>
      <c r="Q47" s="82">
        <v>0.06</v>
      </c>
      <c r="R47" s="82">
        <v>0.06</v>
      </c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/>
      <c r="Q55" s="82"/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>
        <v>0.5</v>
      </c>
      <c r="Q56" s="82">
        <v>0.5</v>
      </c>
      <c r="R56" s="82"/>
      <c r="S56" s="88">
        <v>1</v>
      </c>
      <c r="T56" s="88"/>
      <c r="U56" s="88"/>
      <c r="V56" s="88"/>
      <c r="W56" s="88"/>
      <c r="X56" s="88"/>
      <c r="Y56" s="88">
        <v>1</v>
      </c>
      <c r="Z56" s="88"/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4</v>
      </c>
      <c r="Q61" s="82">
        <v>4</v>
      </c>
      <c r="R61" s="82">
        <v>4</v>
      </c>
      <c r="S61" s="88">
        <v>4</v>
      </c>
      <c r="T61" s="88"/>
      <c r="U61" s="88"/>
      <c r="V61" s="88"/>
      <c r="W61" s="88"/>
      <c r="X61" s="88"/>
      <c r="Y61" s="88">
        <v>4</v>
      </c>
      <c r="Z61" s="88"/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>
        <v>0.5</v>
      </c>
      <c r="Q65" s="82">
        <v>0.5</v>
      </c>
      <c r="R65" s="82">
        <v>0.5</v>
      </c>
      <c r="S65" s="88">
        <v>1</v>
      </c>
      <c r="T65" s="88"/>
      <c r="U65" s="88"/>
      <c r="V65" s="88"/>
      <c r="W65" s="88"/>
      <c r="X65" s="88"/>
      <c r="Y65" s="88">
        <v>1</v>
      </c>
      <c r="Z65" s="88"/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>
        <v>0.5</v>
      </c>
      <c r="Q66" s="82">
        <v>0.5</v>
      </c>
      <c r="R66" s="82">
        <v>0.5</v>
      </c>
      <c r="S66" s="88">
        <v>1</v>
      </c>
      <c r="T66" s="88"/>
      <c r="U66" s="88"/>
      <c r="V66" s="88"/>
      <c r="W66" s="88"/>
      <c r="X66" s="88"/>
      <c r="Y66" s="88">
        <v>1</v>
      </c>
      <c r="Z66" s="88"/>
    </row>
    <row r="67" spans="1:26" ht="25.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="62" zoomScaleNormal="62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0" t="s">
        <v>3106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04"/>
      <c r="AB17" s="204"/>
      <c r="AC17" s="204"/>
      <c r="AD17" s="204"/>
      <c r="AE17" s="204"/>
      <c r="AF17" s="204"/>
      <c r="AG17" s="204"/>
      <c r="AH17" s="204"/>
      <c r="AI17" s="204"/>
      <c r="AJ17" s="205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2"/>
      <c r="S18" s="202" t="s">
        <v>3108</v>
      </c>
      <c r="T18" s="202"/>
      <c r="U18" s="202" t="s">
        <v>3109</v>
      </c>
      <c r="V18" s="202"/>
      <c r="W18" s="202" t="s">
        <v>3110</v>
      </c>
      <c r="X18" s="202"/>
      <c r="Y18" s="202" t="s">
        <v>3111</v>
      </c>
      <c r="Z18" s="202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13</v>
      </c>
      <c r="Q21" s="88"/>
      <c r="R21" s="88"/>
      <c r="S21" s="88"/>
      <c r="T21" s="88"/>
      <c r="U21" s="88"/>
      <c r="V21" s="88"/>
      <c r="W21" s="88">
        <v>2</v>
      </c>
      <c r="X21" s="88">
        <v>1</v>
      </c>
      <c r="Y21" s="88">
        <v>1</v>
      </c>
      <c r="Z21" s="88"/>
      <c r="AA21" s="88">
        <v>2</v>
      </c>
      <c r="AB21" s="88">
        <v>2</v>
      </c>
      <c r="AC21" s="88">
        <v>4</v>
      </c>
      <c r="AD21" s="88">
        <v>4</v>
      </c>
      <c r="AE21" s="88">
        <v>4</v>
      </c>
      <c r="AF21" s="88">
        <v>3</v>
      </c>
      <c r="AG21" s="88"/>
      <c r="AH21" s="88"/>
      <c r="AI21" s="88"/>
      <c r="AJ21" s="88"/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/>
      <c r="R26" s="88"/>
      <c r="S26" s="88"/>
      <c r="T26" s="88"/>
      <c r="U26" s="88"/>
      <c r="V26" s="88"/>
      <c r="W26" s="88">
        <v>1</v>
      </c>
      <c r="X26" s="88"/>
      <c r="Y26" s="88"/>
      <c r="Z26" s="88"/>
      <c r="AA26" s="88">
        <v>2</v>
      </c>
      <c r="AB26" s="88">
        <v>2</v>
      </c>
      <c r="AC26" s="88">
        <v>4</v>
      </c>
      <c r="AD26" s="88">
        <v>4</v>
      </c>
      <c r="AE26" s="88">
        <v>2</v>
      </c>
      <c r="AF26" s="88">
        <v>2</v>
      </c>
      <c r="AG26" s="88"/>
      <c r="AH26" s="88"/>
      <c r="AI26" s="88"/>
      <c r="AJ26" s="88"/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8</v>
      </c>
      <c r="Q27" s="88"/>
      <c r="R27" s="88"/>
      <c r="S27" s="88"/>
      <c r="T27" s="88"/>
      <c r="U27" s="88"/>
      <c r="V27" s="88"/>
      <c r="W27" s="88">
        <v>1</v>
      </c>
      <c r="X27" s="88"/>
      <c r="Y27" s="88"/>
      <c r="Z27" s="88"/>
      <c r="AA27" s="88">
        <v>2</v>
      </c>
      <c r="AB27" s="88">
        <v>2</v>
      </c>
      <c r="AC27" s="88">
        <v>3</v>
      </c>
      <c r="AD27" s="88">
        <v>3</v>
      </c>
      <c r="AE27" s="88">
        <v>2</v>
      </c>
      <c r="AF27" s="88">
        <v>2</v>
      </c>
      <c r="AG27" s="88"/>
      <c r="AH27" s="88"/>
      <c r="AI27" s="88"/>
      <c r="AJ27" s="88"/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>
        <v>2</v>
      </c>
      <c r="AD28" s="88">
        <v>2</v>
      </c>
      <c r="AE28" s="88"/>
      <c r="AF28" s="88"/>
      <c r="AG28" s="88"/>
      <c r="AH28" s="88"/>
      <c r="AI28" s="88"/>
      <c r="AJ28" s="88"/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>
        <v>1</v>
      </c>
      <c r="AB29" s="88">
        <v>1</v>
      </c>
      <c r="AC29" s="88"/>
      <c r="AD29" s="88"/>
      <c r="AE29" s="88">
        <v>1</v>
      </c>
      <c r="AF29" s="88">
        <v>1</v>
      </c>
      <c r="AG29" s="88"/>
      <c r="AH29" s="88"/>
      <c r="AI29" s="88"/>
      <c r="AJ29" s="88"/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>
        <v>1</v>
      </c>
      <c r="AF34" s="88">
        <v>1</v>
      </c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>
        <v>1</v>
      </c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>
        <v>1</v>
      </c>
      <c r="AD37" s="88">
        <v>1</v>
      </c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>
        <v>1</v>
      </c>
      <c r="AD56" s="88">
        <v>1</v>
      </c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4</v>
      </c>
      <c r="Q61" s="88"/>
      <c r="R61" s="88"/>
      <c r="S61" s="88"/>
      <c r="T61" s="88"/>
      <c r="U61" s="88"/>
      <c r="V61" s="88"/>
      <c r="W61" s="88">
        <v>1</v>
      </c>
      <c r="X61" s="88">
        <v>1</v>
      </c>
      <c r="Y61" s="88">
        <v>1</v>
      </c>
      <c r="Z61" s="88"/>
      <c r="AA61" s="88"/>
      <c r="AB61" s="88"/>
      <c r="AC61" s="88"/>
      <c r="AD61" s="88"/>
      <c r="AE61" s="88">
        <v>2</v>
      </c>
      <c r="AF61" s="88">
        <v>1</v>
      </c>
      <c r="AG61" s="88"/>
      <c r="AH61" s="88"/>
      <c r="AI61" s="88"/>
      <c r="AJ61" s="88"/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>
        <v>1</v>
      </c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>
        <v>1</v>
      </c>
      <c r="AD65" s="88">
        <v>1</v>
      </c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>
        <v>1</v>
      </c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>
        <v>1</v>
      </c>
      <c r="AD66" s="88">
        <v>1</v>
      </c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5" t="s">
        <v>585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">
      <c r="P71" s="218" t="s">
        <v>10522</v>
      </c>
      <c r="Q71" s="218"/>
      <c r="R71" s="218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8"/>
      <c r="Q72" s="218"/>
      <c r="R72" s="218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6" t="s">
        <v>10523</v>
      </c>
      <c r="Q73" s="226"/>
      <c r="R73" s="226"/>
      <c r="S73" s="223"/>
      <c r="T73" s="223"/>
      <c r="U73" s="223"/>
      <c r="W73" s="223"/>
      <c r="X73" s="223"/>
      <c r="Y73" s="223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4" t="s">
        <v>869</v>
      </c>
      <c r="T74" s="224"/>
      <c r="U74" s="224"/>
      <c r="W74" s="224" t="s">
        <v>870</v>
      </c>
      <c r="X74" s="224"/>
      <c r="Y74" s="224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28"/>
      <c r="W76" s="223"/>
      <c r="Y76" s="229"/>
      <c r="Z76" s="22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872</v>
      </c>
      <c r="T77" s="221"/>
      <c r="U77" s="101"/>
      <c r="V77" s="227" t="s">
        <v>927</v>
      </c>
      <c r="W77" s="227"/>
      <c r="X77" s="101"/>
      <c r="Y77" s="230" t="s">
        <v>873</v>
      </c>
      <c r="Z77" s="23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37" workbookViewId="0">
      <selection activeCell="P22" sqref="P22: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48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21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1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1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23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/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4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/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P21" sqref="P21:AA40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11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48</v>
      </c>
      <c r="Q22" s="84">
        <v>4</v>
      </c>
      <c r="R22" s="84">
        <v>6</v>
      </c>
      <c r="S22" s="84">
        <v>2</v>
      </c>
      <c r="T22" s="84">
        <v>9</v>
      </c>
      <c r="U22" s="84">
        <v>5</v>
      </c>
      <c r="V22" s="84">
        <v>4</v>
      </c>
      <c r="W22" s="84">
        <v>5</v>
      </c>
      <c r="X22" s="84">
        <v>3</v>
      </c>
      <c r="Y22" s="84">
        <v>6</v>
      </c>
      <c r="Z22" s="84">
        <v>3</v>
      </c>
      <c r="AA22" s="84">
        <v>1</v>
      </c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11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48</v>
      </c>
      <c r="Q30" s="84">
        <v>4</v>
      </c>
      <c r="R30" s="84">
        <v>6</v>
      </c>
      <c r="S30" s="84">
        <v>2</v>
      </c>
      <c r="T30" s="84">
        <v>9</v>
      </c>
      <c r="U30" s="84">
        <v>5</v>
      </c>
      <c r="V30" s="84">
        <v>4</v>
      </c>
      <c r="W30" s="84">
        <v>5</v>
      </c>
      <c r="X30" s="84">
        <v>3</v>
      </c>
      <c r="Y30" s="84">
        <v>6</v>
      </c>
      <c r="Z30" s="84">
        <v>3</v>
      </c>
      <c r="AA30" s="84">
        <v>1</v>
      </c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48</v>
      </c>
      <c r="Q31" s="84">
        <v>4</v>
      </c>
      <c r="R31" s="84">
        <v>6</v>
      </c>
      <c r="S31" s="84">
        <v>2</v>
      </c>
      <c r="T31" s="84">
        <v>9</v>
      </c>
      <c r="U31" s="84">
        <v>5</v>
      </c>
      <c r="V31" s="84">
        <v>4</v>
      </c>
      <c r="W31" s="84">
        <v>5</v>
      </c>
      <c r="X31" s="84">
        <v>3</v>
      </c>
      <c r="Y31" s="84">
        <v>6</v>
      </c>
      <c r="Z31" s="84">
        <v>3</v>
      </c>
      <c r="AA31" s="84">
        <v>1</v>
      </c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20</v>
      </c>
      <c r="Q35" s="84">
        <v>1</v>
      </c>
      <c r="R35" s="84">
        <v>3</v>
      </c>
      <c r="S35" s="84">
        <v>1</v>
      </c>
      <c r="T35" s="84">
        <v>4</v>
      </c>
      <c r="U35" s="84">
        <v>3</v>
      </c>
      <c r="V35" s="84">
        <v>2</v>
      </c>
      <c r="W35" s="84">
        <v>1</v>
      </c>
      <c r="X35" s="84"/>
      <c r="Y35" s="84">
        <v>3</v>
      </c>
      <c r="Z35" s="84">
        <v>2</v>
      </c>
      <c r="AA35" s="84"/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3</v>
      </c>
      <c r="Q37" s="84">
        <v>1</v>
      </c>
      <c r="R37" s="84"/>
      <c r="S37" s="84"/>
      <c r="T37" s="84"/>
      <c r="U37" s="84"/>
      <c r="V37" s="84"/>
      <c r="W37" s="84"/>
      <c r="X37" s="84"/>
      <c r="Y37" s="84">
        <v>2</v>
      </c>
      <c r="Z37" s="84"/>
      <c r="AA37" s="84"/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1</v>
      </c>
      <c r="Q39" s="84">
        <v>1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2166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203" t="s">
        <v>2167</v>
      </c>
      <c r="R17" s="204"/>
      <c r="S17" s="204"/>
      <c r="T17" s="205"/>
      <c r="U17" s="203" t="s">
        <v>2168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203" t="s">
        <v>5427</v>
      </c>
      <c r="BK18" s="205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zoomScale="64" zoomScaleNormal="64" workbookViewId="0">
      <selection activeCell="AE32" sqref="AE3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203" t="s">
        <v>795</v>
      </c>
      <c r="AE18" s="204"/>
      <c r="AF18" s="204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2</v>
      </c>
      <c r="Q21" s="84">
        <v>1</v>
      </c>
      <c r="R21" s="84"/>
      <c r="S21" s="84"/>
      <c r="T21" s="84"/>
      <c r="U21" s="84"/>
      <c r="V21" s="84"/>
      <c r="W21" s="84"/>
      <c r="X21" s="84"/>
      <c r="Y21" s="84">
        <v>1</v>
      </c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10</v>
      </c>
      <c r="Q22" s="84">
        <v>4</v>
      </c>
      <c r="R22" s="84"/>
      <c r="S22" s="84"/>
      <c r="T22" s="84"/>
      <c r="U22" s="84"/>
      <c r="V22" s="84"/>
      <c r="W22" s="84"/>
      <c r="X22" s="84"/>
      <c r="Y22" s="84">
        <v>6</v>
      </c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2</v>
      </c>
      <c r="Q30" s="84"/>
      <c r="R30" s="84"/>
      <c r="S30" s="84"/>
      <c r="T30" s="84"/>
      <c r="U30" s="84"/>
      <c r="V30" s="84"/>
      <c r="W30" s="84"/>
      <c r="X30" s="84"/>
      <c r="Y30" s="84">
        <v>2</v>
      </c>
      <c r="Z30" s="84"/>
      <c r="AA30" s="84"/>
      <c r="AB30" s="84"/>
      <c r="AC30" s="84"/>
      <c r="AD30" s="84"/>
      <c r="AE30" s="84"/>
      <c r="AF30" s="84"/>
      <c r="AG30" s="84">
        <f t="shared" si="0"/>
        <v>2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1</v>
      </c>
      <c r="Q31" s="84">
        <v>1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>
        <v>1</v>
      </c>
      <c r="AF31" s="36"/>
      <c r="AG31" s="84">
        <f t="shared" si="0"/>
        <v>1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O14" workbookViewId="0">
      <selection activeCell="Q21" sqref="Q21:T27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0" t="s">
        <v>2670</v>
      </c>
      <c r="Q16" s="203" t="s">
        <v>805</v>
      </c>
      <c r="R16" s="204"/>
      <c r="S16" s="204"/>
      <c r="T16" s="204"/>
      <c r="U16" s="204"/>
      <c r="V16" s="205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1"/>
      <c r="Q17" s="193" t="s">
        <v>3277</v>
      </c>
      <c r="R17" s="203" t="s">
        <v>1742</v>
      </c>
      <c r="S17" s="204"/>
      <c r="T17" s="204"/>
      <c r="U17" s="204"/>
      <c r="V17" s="205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/>
      <c r="R18" s="200" t="s">
        <v>1210</v>
      </c>
      <c r="S18" s="203" t="s">
        <v>1743</v>
      </c>
      <c r="T18" s="205"/>
      <c r="U18" s="200" t="s">
        <v>1744</v>
      </c>
      <c r="V18" s="200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0" t="s">
        <v>10201</v>
      </c>
      <c r="AE18" s="200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02"/>
      <c r="S19" s="23" t="s">
        <v>5430</v>
      </c>
      <c r="T19" s="23" t="s">
        <v>5431</v>
      </c>
      <c r="U19" s="202"/>
      <c r="V19" s="202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Q21+W21</f>
        <v>48</v>
      </c>
      <c r="Q21" s="84">
        <v>48</v>
      </c>
      <c r="R21" s="84">
        <v>3</v>
      </c>
      <c r="S21" s="84"/>
      <c r="T21" s="84">
        <v>1</v>
      </c>
      <c r="U21" s="84"/>
      <c r="V21" s="84"/>
      <c r="W21" s="84"/>
      <c r="X21" s="84"/>
      <c r="Y21" s="84"/>
      <c r="Z21" s="84"/>
      <c r="AA21" s="84"/>
      <c r="AB21" s="84"/>
      <c r="AC21" s="84">
        <f>P21</f>
        <v>48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 t="shared" ref="P22:P29" si="0">Q22+W22</f>
        <v>0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>
        <f t="shared" ref="AC22:AC29" si="1">P22</f>
        <v>0</v>
      </c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 t="shared" si="1"/>
        <v>0</v>
      </c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f t="shared" si="1"/>
        <v>0</v>
      </c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1</v>
      </c>
      <c r="Q25" s="84">
        <v>1</v>
      </c>
      <c r="R25" s="84">
        <v>1</v>
      </c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f t="shared" si="1"/>
        <v>1</v>
      </c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</v>
      </c>
      <c r="Q26" s="84">
        <v>1</v>
      </c>
      <c r="R26" s="84">
        <v>1</v>
      </c>
      <c r="S26" s="84"/>
      <c r="T26" s="84">
        <v>1</v>
      </c>
      <c r="U26" s="84"/>
      <c r="V26" s="84"/>
      <c r="W26" s="84"/>
      <c r="X26" s="84"/>
      <c r="Y26" s="84"/>
      <c r="Z26" s="84"/>
      <c r="AA26" s="84"/>
      <c r="AB26" s="84"/>
      <c r="AC26" s="84">
        <f t="shared" si="1"/>
        <v>1</v>
      </c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f t="shared" si="1"/>
        <v>0</v>
      </c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f t="shared" si="1"/>
        <v>0</v>
      </c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f t="shared" si="1"/>
        <v>0</v>
      </c>
      <c r="AD29" s="84"/>
      <c r="AE29" s="84"/>
    </row>
  </sheetData>
  <sheetProtection password="D949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2021-10-25T03:43:07Z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